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8550" activeTab="0"/>
  </bookViews>
  <sheets>
    <sheet name="Sheet1" sheetId="1" r:id="rId1"/>
    <sheet name="Sheet2" sheetId="2" r:id="rId2"/>
    <sheet name="Sheet3" sheetId="3" r:id="rId3"/>
  </sheets>
  <definedNames>
    <definedName name="CRITERIA" localSheetId="0">'Sheet1'!#REF!</definedName>
  </definedNames>
  <calcPr fullCalcOnLoad="1"/>
</workbook>
</file>

<file path=xl/sharedStrings.xml><?xml version="1.0" encoding="utf-8"?>
<sst xmlns="http://schemas.openxmlformats.org/spreadsheetml/2006/main" count="22" uniqueCount="20">
  <si>
    <t>current</t>
  </si>
  <si>
    <t>ACTUAL cosφ</t>
  </si>
  <si>
    <t>TARGET cosφ</t>
  </si>
  <si>
    <t>P =</t>
  </si>
  <si>
    <t>kW</t>
  </si>
  <si>
    <t>Capacitor reactive power</t>
  </si>
  <si>
    <t>*</t>
  </si>
  <si>
    <t>P * F</t>
  </si>
  <si>
    <t>Factor F from table</t>
  </si>
  <si>
    <r>
      <t>Q</t>
    </r>
    <r>
      <rPr>
        <b/>
        <vertAlign val="subscript"/>
        <sz val="12"/>
        <rFont val="Arial"/>
        <family val="2"/>
      </rPr>
      <t>c</t>
    </r>
    <r>
      <rPr>
        <b/>
        <sz val="12"/>
        <rFont val="Arial"/>
        <family val="2"/>
      </rPr>
      <t>=</t>
    </r>
  </si>
  <si>
    <t>Kvar</t>
  </si>
  <si>
    <t>(ACTUAL)</t>
  </si>
  <si>
    <t>tanφ</t>
  </si>
  <si>
    <t>cosφ</t>
  </si>
  <si>
    <t>ACTUAL power</t>
  </si>
  <si>
    <r>
      <t>P * ( tanφ</t>
    </r>
    <r>
      <rPr>
        <vertAlign val="subscript"/>
        <sz val="12"/>
        <rFont val="Arial"/>
        <family val="2"/>
      </rPr>
      <t>1</t>
    </r>
    <r>
      <rPr>
        <sz val="12"/>
        <rFont val="Arial"/>
        <family val="2"/>
      </rPr>
      <t xml:space="preserve"> - tanφ</t>
    </r>
    <r>
      <rPr>
        <vertAlign val="subscript"/>
        <sz val="12"/>
        <rFont val="Arial"/>
        <family val="2"/>
      </rPr>
      <t>2</t>
    </r>
    <r>
      <rPr>
        <sz val="12"/>
        <rFont val="Arial"/>
        <family val="2"/>
      </rPr>
      <t>)</t>
    </r>
  </si>
  <si>
    <t xml:space="preserve">    =</t>
  </si>
  <si>
    <r>
      <t>Table for Definition of Reactive Power Q</t>
    </r>
    <r>
      <rPr>
        <b/>
        <vertAlign val="subscript"/>
        <sz val="14"/>
        <rFont val="Arial"/>
        <family val="2"/>
      </rPr>
      <t>c [kVAr]</t>
    </r>
  </si>
  <si>
    <t>TARGET Power Factor</t>
  </si>
  <si>
    <t>cosφ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</si>
</sst>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 #,##0_);_(* \(#,##0\);_(* &quot;-&quot;_);_(@_)"/>
    <numFmt numFmtId="178" formatCode="_(&quot;HK$&quot;* #,##0.00_);_(&quot;HK$&quot;* \(#,##0.00\);_(&quot;HK$&quot;* &quot;-&quot;??_);_(@_)"/>
    <numFmt numFmtId="179" formatCode="_(* #,##0.00_);_(* \(#,##0.00\);_(* &quot;-&quot;??_);_(@_)"/>
    <numFmt numFmtId="180" formatCode="&quot;US$&quot;#,##0_);\(&quot;US$&quot;#,##0\)"/>
    <numFmt numFmtId="181" formatCode="&quot;US$&quot;#,##0_);[Red]\(&quot;US$&quot;#,##0\)"/>
    <numFmt numFmtId="182" formatCode="&quot;US$&quot;#,##0.00_);\(&quot;US$&quot;#,##0.00\)"/>
    <numFmt numFmtId="183" formatCode="&quot;US$&quot;#,##0.00_);[Red]\(&quot;US$&quot;#,##0.00\)"/>
    <numFmt numFmtId="184" formatCode="0.0_ "/>
    <numFmt numFmtId="185" formatCode="0.00_ "/>
    <numFmt numFmtId="186" formatCode="0.000_ "/>
    <numFmt numFmtId="187" formatCode="0.0000_ "/>
    <numFmt numFmtId="188" formatCode="0_ "/>
  </numFmts>
  <fonts count="52">
    <font>
      <sz val="12"/>
      <name val="新細明體"/>
      <family val="1"/>
    </font>
    <font>
      <sz val="9"/>
      <name val="新細明體"/>
      <family val="1"/>
    </font>
    <font>
      <b/>
      <sz val="14"/>
      <name val="Arial"/>
      <family val="2"/>
    </font>
    <font>
      <b/>
      <vertAlign val="subscript"/>
      <sz val="14"/>
      <name val="Arial"/>
      <family val="2"/>
    </font>
    <font>
      <sz val="12"/>
      <name val="Arial"/>
      <family val="2"/>
    </font>
    <font>
      <b/>
      <sz val="12"/>
      <name val="Arial"/>
      <family val="2"/>
    </font>
    <font>
      <b/>
      <sz val="12"/>
      <color indexed="10"/>
      <name val="Arial"/>
      <family val="2"/>
    </font>
    <font>
      <sz val="12"/>
      <color indexed="10"/>
      <name val="Arial"/>
      <family val="2"/>
    </font>
    <font>
      <b/>
      <sz val="12"/>
      <color indexed="21"/>
      <name val="Arial"/>
      <family val="2"/>
    </font>
    <font>
      <b/>
      <vertAlign val="subscript"/>
      <sz val="12"/>
      <name val="Arial"/>
      <family val="2"/>
    </font>
    <font>
      <vertAlign val="subscript"/>
      <sz val="12"/>
      <name val="Arial"/>
      <family val="2"/>
    </font>
    <font>
      <sz val="6"/>
      <name val="Arial"/>
      <family val="2"/>
    </font>
    <font>
      <sz val="6"/>
      <name val="新細明體"/>
      <family val="1"/>
    </font>
    <font>
      <sz val="10"/>
      <color indexed="17"/>
      <name val="新細明體"/>
      <family val="1"/>
    </font>
    <font>
      <u val="single"/>
      <sz val="9"/>
      <color indexed="12"/>
      <name val="新細明體"/>
      <family val="1"/>
    </font>
    <font>
      <u val="single"/>
      <sz val="9"/>
      <color indexed="36"/>
      <name val="新細明體"/>
      <family val="1"/>
    </font>
    <font>
      <b/>
      <sz val="12"/>
      <color indexed="1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63"/>
      <name val="Calibri"/>
      <family val="2"/>
    </font>
    <font>
      <sz val="8"/>
      <name val="Tahoma"/>
      <family val="2"/>
    </font>
    <font>
      <b/>
      <sz val="12"/>
      <name val="新細明體"/>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22"/>
        <bgColor indexed="64"/>
      </patternFill>
    </fill>
    <fill>
      <patternFill patternType="solid">
        <fgColor indexed="46"/>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indexed="57"/>
        <bgColor indexed="64"/>
      </patternFill>
    </fill>
    <fill>
      <patternFill patternType="solid">
        <fgColor indexed="42"/>
        <bgColor indexed="64"/>
      </patternFill>
    </fill>
    <fill>
      <patternFill patternType="solid">
        <fgColor indexed="12"/>
        <bgColor indexed="64"/>
      </patternFill>
    </fill>
    <fill>
      <patternFill patternType="solid">
        <fgColor indexed="40"/>
        <bgColor indexed="64"/>
      </patternFill>
    </fill>
    <fill>
      <patternFill patternType="solid">
        <fgColor indexed="43"/>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medium">
        <color indexed="9"/>
      </top>
      <bottom>
        <color indexed="63"/>
      </bottom>
    </border>
    <border>
      <left>
        <color indexed="63"/>
      </left>
      <right style="thin"/>
      <top style="medium">
        <color indexed="9"/>
      </top>
      <bottom>
        <color indexed="63"/>
      </bottom>
    </border>
    <border>
      <left>
        <color indexed="63"/>
      </left>
      <right>
        <color indexed="63"/>
      </right>
      <top>
        <color indexed="63"/>
      </top>
      <bottom style="medium">
        <color indexed="9"/>
      </bottom>
    </border>
    <border>
      <left>
        <color indexed="63"/>
      </left>
      <right style="thin"/>
      <top>
        <color indexed="63"/>
      </top>
      <bottom style="medium">
        <color indexed="9"/>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color indexed="9"/>
      </top>
      <bottom>
        <color indexed="63"/>
      </bottom>
    </border>
    <border>
      <left>
        <color indexed="63"/>
      </left>
      <right style="medium"/>
      <top style="medium">
        <color indexed="9"/>
      </top>
      <bottom>
        <color indexed="63"/>
      </bottom>
    </border>
    <border>
      <left style="medium"/>
      <right>
        <color indexed="63"/>
      </right>
      <top>
        <color indexed="63"/>
      </top>
      <bottom style="medium">
        <color indexed="9"/>
      </bottom>
    </border>
    <border>
      <left>
        <color indexed="63"/>
      </left>
      <right style="medium"/>
      <top>
        <color indexed="63"/>
      </top>
      <bottom style="medium">
        <color indexed="9"/>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style="medium">
        <color indexed="1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1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1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29">
    <xf numFmtId="0" fontId="0" fillId="0" borderId="0" xfId="0" applyAlignment="1">
      <alignment vertical="center"/>
    </xf>
    <xf numFmtId="0" fontId="0" fillId="0" borderId="0" xfId="0" applyBorder="1" applyAlignment="1">
      <alignment vertical="center"/>
    </xf>
    <xf numFmtId="0" fontId="6" fillId="33" borderId="0" xfId="0" applyFont="1" applyFill="1" applyBorder="1" applyAlignment="1" applyProtection="1">
      <alignment horizontal="center"/>
      <protection hidden="1" locked="0"/>
    </xf>
    <xf numFmtId="0" fontId="4" fillId="34" borderId="0" xfId="0" applyFont="1" applyFill="1" applyBorder="1" applyAlignment="1">
      <alignment horizontal="center" vertical="center"/>
    </xf>
    <xf numFmtId="0" fontId="4" fillId="34" borderId="0" xfId="0" applyFont="1" applyFill="1" applyBorder="1" applyAlignment="1">
      <alignment horizontal="left" vertical="center"/>
    </xf>
    <xf numFmtId="0" fontId="4" fillId="33" borderId="0" xfId="0" applyFont="1" applyFill="1" applyBorder="1" applyAlignment="1">
      <alignment vertical="center"/>
    </xf>
    <xf numFmtId="185" fontId="5" fillId="33" borderId="0" xfId="0" applyNumberFormat="1" applyFont="1" applyFill="1" applyBorder="1" applyAlignment="1">
      <alignment horizontal="right" vertical="center"/>
    </xf>
    <xf numFmtId="185" fontId="5" fillId="33" borderId="0" xfId="0" applyNumberFormat="1" applyFont="1" applyFill="1" applyBorder="1" applyAlignment="1">
      <alignment horizontal="center" vertical="center"/>
    </xf>
    <xf numFmtId="0" fontId="8" fillId="33" borderId="0" xfId="0" applyFont="1" applyFill="1" applyBorder="1" applyAlignment="1" applyProtection="1">
      <alignment horizontal="center"/>
      <protection hidden="1" locked="0"/>
    </xf>
    <xf numFmtId="185" fontId="4" fillId="33" borderId="0" xfId="0" applyNumberFormat="1" applyFont="1" applyFill="1" applyBorder="1" applyAlignment="1">
      <alignment horizontal="left" vertical="center"/>
    </xf>
    <xf numFmtId="185" fontId="4" fillId="33" borderId="0" xfId="0" applyNumberFormat="1" applyFont="1" applyFill="1" applyBorder="1" applyAlignment="1">
      <alignment horizontal="center" vertical="center"/>
    </xf>
    <xf numFmtId="0" fontId="4" fillId="33" borderId="0" xfId="0" applyFont="1" applyFill="1" applyBorder="1" applyAlignment="1">
      <alignment horizontal="left" vertical="center"/>
    </xf>
    <xf numFmtId="188" fontId="5" fillId="33" borderId="0" xfId="0" applyNumberFormat="1" applyFont="1" applyFill="1" applyBorder="1" applyAlignment="1">
      <alignment horizontal="center" vertical="center"/>
    </xf>
    <xf numFmtId="0" fontId="4" fillId="33" borderId="0"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0" xfId="0" applyFont="1" applyFill="1" applyBorder="1" applyAlignment="1">
      <alignment horizontal="left" vertical="center"/>
    </xf>
    <xf numFmtId="188" fontId="5" fillId="33" borderId="0" xfId="0" applyNumberFormat="1" applyFont="1" applyFill="1" applyBorder="1" applyAlignment="1">
      <alignment horizontal="left" vertical="center"/>
    </xf>
    <xf numFmtId="185" fontId="4" fillId="34" borderId="0" xfId="0" applyNumberFormat="1" applyFont="1" applyFill="1" applyBorder="1" applyAlignment="1">
      <alignment horizontal="center" vertical="center"/>
    </xf>
    <xf numFmtId="185" fontId="5" fillId="35" borderId="0" xfId="0" applyNumberFormat="1" applyFont="1" applyFill="1" applyBorder="1" applyAlignment="1">
      <alignment horizontal="center" vertical="center"/>
    </xf>
    <xf numFmtId="185" fontId="5" fillId="33" borderId="0" xfId="0" applyNumberFormat="1" applyFont="1" applyFill="1" applyBorder="1" applyAlignment="1">
      <alignment horizontal="left" vertical="center"/>
    </xf>
    <xf numFmtId="185" fontId="4" fillId="36" borderId="0" xfId="0" applyNumberFormat="1" applyFont="1" applyFill="1" applyBorder="1" applyAlignment="1">
      <alignment horizontal="center" vertical="center"/>
    </xf>
    <xf numFmtId="185" fontId="0" fillId="0" borderId="0" xfId="0" applyNumberFormat="1" applyBorder="1" applyAlignment="1">
      <alignment vertical="center"/>
    </xf>
    <xf numFmtId="185" fontId="5" fillId="36" borderId="0" xfId="0" applyNumberFormat="1" applyFont="1" applyFill="1" applyBorder="1" applyAlignment="1">
      <alignment horizontal="center" vertical="center"/>
    </xf>
    <xf numFmtId="185" fontId="5" fillId="36" borderId="0" xfId="0" applyNumberFormat="1" applyFont="1" applyFill="1" applyBorder="1" applyAlignment="1">
      <alignment vertical="center"/>
    </xf>
    <xf numFmtId="0" fontId="0" fillId="36" borderId="0" xfId="0" applyFill="1" applyBorder="1" applyAlignment="1">
      <alignment vertical="center"/>
    </xf>
    <xf numFmtId="0" fontId="0" fillId="33" borderId="0" xfId="0" applyFill="1" applyBorder="1" applyAlignment="1">
      <alignment vertical="center"/>
    </xf>
    <xf numFmtId="185" fontId="11" fillId="35" borderId="0" xfId="0" applyNumberFormat="1" applyFont="1" applyFill="1" applyBorder="1" applyAlignment="1">
      <alignment horizontal="center" vertical="center"/>
    </xf>
    <xf numFmtId="185" fontId="11" fillId="36" borderId="0" xfId="0" applyNumberFormat="1" applyFont="1" applyFill="1" applyBorder="1" applyAlignment="1">
      <alignment horizontal="center" vertical="center"/>
    </xf>
    <xf numFmtId="0" fontId="12" fillId="35" borderId="0" xfId="0" applyFont="1" applyFill="1" applyBorder="1" applyAlignment="1">
      <alignment vertical="center"/>
    </xf>
    <xf numFmtId="0" fontId="12" fillId="34" borderId="0" xfId="0" applyFont="1" applyFill="1" applyBorder="1" applyAlignment="1">
      <alignment vertical="center"/>
    </xf>
    <xf numFmtId="0" fontId="12" fillId="33" borderId="0" xfId="0" applyFont="1" applyFill="1" applyBorder="1" applyAlignment="1">
      <alignment vertical="center"/>
    </xf>
    <xf numFmtId="0" fontId="12" fillId="36" borderId="0" xfId="0" applyFont="1" applyFill="1" applyBorder="1" applyAlignment="1">
      <alignment vertical="center"/>
    </xf>
    <xf numFmtId="0" fontId="4" fillId="37" borderId="0" xfId="0" applyFont="1" applyFill="1" applyBorder="1" applyAlignment="1">
      <alignment horizontal="left" vertical="center"/>
    </xf>
    <xf numFmtId="0" fontId="4" fillId="37" borderId="0" xfId="0" applyFont="1" applyFill="1" applyBorder="1" applyAlignment="1">
      <alignment horizontal="center" vertical="center"/>
    </xf>
    <xf numFmtId="0" fontId="4" fillId="37" borderId="0" xfId="0" applyFont="1" applyFill="1" applyBorder="1" applyAlignment="1">
      <alignment vertical="center"/>
    </xf>
    <xf numFmtId="0" fontId="11" fillId="37" borderId="0" xfId="0" applyFont="1" applyFill="1" applyBorder="1" applyAlignment="1">
      <alignment horizontal="center" vertical="center"/>
    </xf>
    <xf numFmtId="0" fontId="13" fillId="36" borderId="0" xfId="0" applyFont="1" applyFill="1" applyBorder="1" applyAlignment="1">
      <alignment vertical="center"/>
    </xf>
    <xf numFmtId="0" fontId="12" fillId="34" borderId="10" xfId="0" applyFont="1" applyFill="1" applyBorder="1" applyAlignment="1">
      <alignment vertical="center"/>
    </xf>
    <xf numFmtId="0" fontId="12" fillId="36" borderId="10" xfId="0" applyFont="1" applyFill="1" applyBorder="1" applyAlignment="1">
      <alignment vertical="center"/>
    </xf>
    <xf numFmtId="0" fontId="4" fillId="35" borderId="0" xfId="0" applyFont="1" applyFill="1" applyBorder="1" applyAlignment="1">
      <alignment vertical="center"/>
    </xf>
    <xf numFmtId="0" fontId="0" fillId="35" borderId="0" xfId="0" applyFill="1" applyBorder="1" applyAlignment="1">
      <alignment vertical="center"/>
    </xf>
    <xf numFmtId="185" fontId="0" fillId="38" borderId="0" xfId="0" applyNumberFormat="1" applyFill="1" applyBorder="1" applyAlignment="1">
      <alignment horizontal="center" vertical="center"/>
    </xf>
    <xf numFmtId="185" fontId="12" fillId="38" borderId="0" xfId="0" applyNumberFormat="1" applyFont="1" applyFill="1" applyBorder="1" applyAlignment="1">
      <alignment horizontal="center" vertical="center"/>
    </xf>
    <xf numFmtId="0" fontId="0" fillId="38" borderId="0" xfId="0" applyFill="1" applyBorder="1" applyAlignment="1">
      <alignment vertical="center"/>
    </xf>
    <xf numFmtId="185" fontId="0" fillId="38" borderId="0" xfId="0" applyNumberFormat="1" applyFont="1" applyFill="1" applyBorder="1" applyAlignment="1">
      <alignment horizontal="center" vertical="center"/>
    </xf>
    <xf numFmtId="185" fontId="0" fillId="38" borderId="0" xfId="0" applyNumberFormat="1" applyFill="1" applyBorder="1" applyAlignment="1">
      <alignment vertical="center"/>
    </xf>
    <xf numFmtId="185" fontId="11" fillId="37" borderId="0" xfId="0" applyNumberFormat="1" applyFont="1" applyFill="1" applyBorder="1" applyAlignment="1">
      <alignment horizontal="center" vertical="center"/>
    </xf>
    <xf numFmtId="0" fontId="11" fillId="34" borderId="0" xfId="0" applyFont="1" applyFill="1" applyBorder="1" applyAlignment="1">
      <alignment horizontal="center" vertical="center"/>
    </xf>
    <xf numFmtId="188" fontId="5" fillId="34" borderId="0" xfId="0" applyNumberFormat="1" applyFont="1" applyFill="1" applyBorder="1" applyAlignment="1">
      <alignment horizontal="center" vertical="center"/>
    </xf>
    <xf numFmtId="0" fontId="12" fillId="34" borderId="0" xfId="0" applyFont="1" applyFill="1" applyBorder="1" applyAlignment="1">
      <alignment horizontal="center" vertical="center"/>
    </xf>
    <xf numFmtId="0" fontId="12" fillId="39" borderId="0" xfId="0" applyFont="1" applyFill="1" applyBorder="1" applyAlignment="1">
      <alignment horizontal="center" vertical="center"/>
    </xf>
    <xf numFmtId="0" fontId="0" fillId="0" borderId="0" xfId="0" applyFont="1" applyBorder="1" applyAlignment="1">
      <alignment vertical="center"/>
    </xf>
    <xf numFmtId="185" fontId="11" fillId="40" borderId="0" xfId="0" applyNumberFormat="1" applyFont="1" applyFill="1" applyBorder="1" applyAlignment="1">
      <alignment horizontal="center" vertical="center"/>
    </xf>
    <xf numFmtId="185" fontId="4" fillId="35" borderId="0" xfId="0" applyNumberFormat="1" applyFont="1" applyFill="1" applyBorder="1" applyAlignment="1" applyProtection="1">
      <alignment horizontal="center" vertical="center"/>
      <protection/>
    </xf>
    <xf numFmtId="185" fontId="4" fillId="35" borderId="0" xfId="0" applyNumberFormat="1" applyFont="1" applyFill="1" applyBorder="1" applyAlignment="1">
      <alignment horizontal="center" vertical="center"/>
    </xf>
    <xf numFmtId="185" fontId="4" fillId="33" borderId="0" xfId="0" applyNumberFormat="1" applyFont="1" applyFill="1" applyBorder="1" applyAlignment="1">
      <alignment vertical="center"/>
    </xf>
    <xf numFmtId="185" fontId="4" fillId="35" borderId="0" xfId="0" applyNumberFormat="1" applyFont="1" applyFill="1" applyBorder="1" applyAlignment="1">
      <alignment vertical="center"/>
    </xf>
    <xf numFmtId="0" fontId="6" fillId="39" borderId="0" xfId="0" applyFont="1" applyFill="1" applyBorder="1" applyAlignment="1" applyProtection="1">
      <alignment horizontal="center"/>
      <protection hidden="1" locked="0"/>
    </xf>
    <xf numFmtId="0" fontId="6" fillId="37" borderId="0" xfId="0" applyFont="1" applyFill="1" applyBorder="1" applyAlignment="1" applyProtection="1">
      <alignment horizontal="center"/>
      <protection hidden="1" locked="0"/>
    </xf>
    <xf numFmtId="0" fontId="12" fillId="35" borderId="10" xfId="0" applyFont="1" applyFill="1" applyBorder="1" applyAlignment="1">
      <alignment vertical="center"/>
    </xf>
    <xf numFmtId="185" fontId="11" fillId="40" borderId="11" xfId="0" applyNumberFormat="1" applyFont="1" applyFill="1" applyBorder="1" applyAlignment="1">
      <alignment horizontal="center" vertical="center"/>
    </xf>
    <xf numFmtId="185" fontId="11" fillId="35" borderId="11" xfId="0" applyNumberFormat="1" applyFont="1" applyFill="1" applyBorder="1" applyAlignment="1">
      <alignment horizontal="center" vertical="center"/>
    </xf>
    <xf numFmtId="185" fontId="4" fillId="35" borderId="11" xfId="0" applyNumberFormat="1" applyFont="1" applyFill="1" applyBorder="1" applyAlignment="1">
      <alignment vertical="center"/>
    </xf>
    <xf numFmtId="0" fontId="12" fillId="35" borderId="12" xfId="0" applyFont="1" applyFill="1" applyBorder="1" applyAlignment="1">
      <alignment vertical="center"/>
    </xf>
    <xf numFmtId="0" fontId="12" fillId="33" borderId="11" xfId="0" applyFont="1" applyFill="1" applyBorder="1" applyAlignment="1">
      <alignment vertical="center"/>
    </xf>
    <xf numFmtId="185" fontId="4" fillId="33" borderId="11" xfId="0" applyNumberFormat="1" applyFont="1" applyFill="1" applyBorder="1" applyAlignment="1">
      <alignment vertical="center"/>
    </xf>
    <xf numFmtId="0" fontId="12" fillId="35" borderId="11" xfId="0" applyFont="1" applyFill="1" applyBorder="1" applyAlignment="1">
      <alignment vertical="center"/>
    </xf>
    <xf numFmtId="0" fontId="0" fillId="0" borderId="11" xfId="0" applyFont="1" applyBorder="1" applyAlignment="1">
      <alignment vertical="center"/>
    </xf>
    <xf numFmtId="185" fontId="11" fillId="40" borderId="13" xfId="0" applyNumberFormat="1" applyFont="1" applyFill="1" applyBorder="1" applyAlignment="1">
      <alignment horizontal="center" vertical="center"/>
    </xf>
    <xf numFmtId="185" fontId="11" fillId="35" borderId="13" xfId="0" applyNumberFormat="1" applyFont="1" applyFill="1" applyBorder="1" applyAlignment="1">
      <alignment horizontal="center" vertical="center"/>
    </xf>
    <xf numFmtId="185" fontId="4" fillId="35" borderId="13" xfId="0" applyNumberFormat="1" applyFont="1" applyFill="1" applyBorder="1" applyAlignment="1">
      <alignment vertical="center"/>
    </xf>
    <xf numFmtId="0" fontId="12" fillId="35" borderId="14" xfId="0" applyFont="1" applyFill="1" applyBorder="1" applyAlignment="1">
      <alignment vertical="center"/>
    </xf>
    <xf numFmtId="0" fontId="12" fillId="33" borderId="13" xfId="0" applyFont="1" applyFill="1" applyBorder="1" applyAlignment="1">
      <alignment vertical="center"/>
    </xf>
    <xf numFmtId="185" fontId="4" fillId="33" borderId="13" xfId="0" applyNumberFormat="1" applyFont="1" applyFill="1" applyBorder="1" applyAlignment="1">
      <alignment vertical="center"/>
    </xf>
    <xf numFmtId="0" fontId="12" fillId="35" borderId="13" xfId="0" applyFont="1" applyFill="1" applyBorder="1" applyAlignment="1">
      <alignment vertical="center"/>
    </xf>
    <xf numFmtId="0" fontId="0" fillId="0" borderId="13" xfId="0" applyFont="1" applyBorder="1" applyAlignment="1">
      <alignment vertical="center"/>
    </xf>
    <xf numFmtId="0" fontId="12" fillId="33" borderId="0" xfId="0" applyFont="1" applyFill="1" applyBorder="1" applyAlignment="1">
      <alignment horizontal="center" vertical="center"/>
    </xf>
    <xf numFmtId="0" fontId="12" fillId="33" borderId="15" xfId="0" applyFont="1" applyFill="1" applyBorder="1" applyAlignment="1">
      <alignment vertical="center"/>
    </xf>
    <xf numFmtId="188" fontId="6" fillId="41" borderId="0" xfId="0" applyNumberFormat="1" applyFont="1" applyFill="1" applyBorder="1" applyAlignment="1" applyProtection="1">
      <alignment horizontal="center" vertical="center"/>
      <protection locked="0"/>
    </xf>
    <xf numFmtId="0" fontId="0" fillId="38" borderId="11" xfId="0" applyFont="1" applyFill="1" applyBorder="1" applyAlignment="1">
      <alignment vertical="center"/>
    </xf>
    <xf numFmtId="0" fontId="0" fillId="38" borderId="11" xfId="0" applyFont="1" applyFill="1" applyBorder="1" applyAlignment="1">
      <alignment vertical="center"/>
    </xf>
    <xf numFmtId="0" fontId="0" fillId="38" borderId="0" xfId="0" applyFont="1" applyFill="1" applyBorder="1" applyAlignment="1">
      <alignment vertical="center"/>
    </xf>
    <xf numFmtId="0" fontId="0" fillId="38" borderId="13" xfId="0" applyFont="1" applyFill="1" applyBorder="1" applyAlignment="1">
      <alignment vertical="center"/>
    </xf>
    <xf numFmtId="0" fontId="0" fillId="38" borderId="13" xfId="0" applyFont="1" applyFill="1" applyBorder="1" applyAlignment="1">
      <alignment vertical="center"/>
    </xf>
    <xf numFmtId="0" fontId="0" fillId="38" borderId="0" xfId="0" applyFont="1" applyFill="1" applyBorder="1" applyAlignment="1">
      <alignment vertical="center"/>
    </xf>
    <xf numFmtId="0" fontId="2" fillId="42" borderId="16" xfId="0" applyFont="1" applyFill="1" applyBorder="1" applyAlignment="1">
      <alignment vertical="center"/>
    </xf>
    <xf numFmtId="0" fontId="2" fillId="42" borderId="17" xfId="0" applyFont="1" applyFill="1" applyBorder="1" applyAlignment="1">
      <alignment vertical="center"/>
    </xf>
    <xf numFmtId="0" fontId="4" fillId="42" borderId="17" xfId="0" applyFont="1" applyFill="1" applyBorder="1" applyAlignment="1">
      <alignment vertical="center"/>
    </xf>
    <xf numFmtId="0" fontId="4" fillId="42" borderId="18" xfId="0" applyFont="1" applyFill="1" applyBorder="1" applyAlignment="1">
      <alignment vertical="center"/>
    </xf>
    <xf numFmtId="0" fontId="4" fillId="35" borderId="19" xfId="0" applyFont="1" applyFill="1" applyBorder="1" applyAlignment="1">
      <alignment vertical="center"/>
    </xf>
    <xf numFmtId="185" fontId="4" fillId="33" borderId="20" xfId="0" applyNumberFormat="1" applyFont="1" applyFill="1" applyBorder="1" applyAlignment="1">
      <alignment horizontal="center" vertical="center"/>
    </xf>
    <xf numFmtId="0" fontId="4" fillId="35" borderId="19" xfId="0" applyFont="1" applyFill="1" applyBorder="1" applyAlignment="1">
      <alignment horizontal="left" vertical="center"/>
    </xf>
    <xf numFmtId="0" fontId="7" fillId="33" borderId="20" xfId="0" applyFont="1" applyFill="1" applyBorder="1" applyAlignment="1" applyProtection="1">
      <alignment horizontal="center"/>
      <protection hidden="1" locked="0"/>
    </xf>
    <xf numFmtId="0" fontId="4" fillId="33" borderId="20" xfId="0" applyFont="1" applyFill="1" applyBorder="1" applyAlignment="1">
      <alignment horizontal="right" vertical="center"/>
    </xf>
    <xf numFmtId="185" fontId="5" fillId="33" borderId="20" xfId="0" applyNumberFormat="1" applyFont="1" applyFill="1" applyBorder="1" applyAlignment="1">
      <alignment horizontal="center" vertical="center"/>
    </xf>
    <xf numFmtId="0" fontId="4" fillId="35" borderId="19" xfId="0" applyFont="1" applyFill="1" applyBorder="1" applyAlignment="1">
      <alignment horizontal="center" vertical="center"/>
    </xf>
    <xf numFmtId="0" fontId="4" fillId="34" borderId="19" xfId="0" applyFont="1" applyFill="1" applyBorder="1" applyAlignment="1">
      <alignment horizontal="center" vertical="center"/>
    </xf>
    <xf numFmtId="188" fontId="5" fillId="34" borderId="20" xfId="0" applyNumberFormat="1" applyFont="1" applyFill="1" applyBorder="1" applyAlignment="1">
      <alignment horizontal="left" vertical="center"/>
    </xf>
    <xf numFmtId="0" fontId="4" fillId="34" borderId="20" xfId="0" applyFont="1" applyFill="1" applyBorder="1" applyAlignment="1">
      <alignment horizontal="right" vertical="center"/>
    </xf>
    <xf numFmtId="0" fontId="4" fillId="34" borderId="19" xfId="0" applyFont="1" applyFill="1" applyBorder="1" applyAlignment="1">
      <alignment horizontal="left" vertical="center"/>
    </xf>
    <xf numFmtId="0" fontId="4" fillId="34" borderId="20" xfId="0" applyFont="1" applyFill="1" applyBorder="1" applyAlignment="1">
      <alignment horizontal="center" vertical="center"/>
    </xf>
    <xf numFmtId="185" fontId="4" fillId="34" borderId="19" xfId="0" applyNumberFormat="1" applyFont="1" applyFill="1" applyBorder="1" applyAlignment="1">
      <alignment horizontal="center" vertical="center"/>
    </xf>
    <xf numFmtId="185" fontId="5" fillId="33" borderId="20" xfId="0" applyNumberFormat="1" applyFont="1" applyFill="1" applyBorder="1" applyAlignment="1">
      <alignment horizontal="left" vertical="center"/>
    </xf>
    <xf numFmtId="185" fontId="4" fillId="36" borderId="19" xfId="0" applyNumberFormat="1" applyFont="1" applyFill="1" applyBorder="1" applyAlignment="1">
      <alignment horizontal="center" vertical="center"/>
    </xf>
    <xf numFmtId="185" fontId="5" fillId="36" borderId="20" xfId="0" applyNumberFormat="1" applyFont="1" applyFill="1" applyBorder="1" applyAlignment="1">
      <alignment vertical="center"/>
    </xf>
    <xf numFmtId="185" fontId="4" fillId="40" borderId="21" xfId="0" applyNumberFormat="1" applyFont="1" applyFill="1" applyBorder="1" applyAlignment="1">
      <alignment horizontal="center" vertical="center"/>
    </xf>
    <xf numFmtId="185" fontId="4" fillId="33" borderId="22" xfId="0" applyNumberFormat="1" applyFont="1" applyFill="1" applyBorder="1" applyAlignment="1">
      <alignment vertical="center"/>
    </xf>
    <xf numFmtId="185" fontId="4" fillId="40" borderId="19" xfId="0" applyNumberFormat="1" applyFont="1" applyFill="1" applyBorder="1" applyAlignment="1">
      <alignment horizontal="center" vertical="center"/>
    </xf>
    <xf numFmtId="185" fontId="4" fillId="33" borderId="20" xfId="0" applyNumberFormat="1" applyFont="1" applyFill="1" applyBorder="1" applyAlignment="1">
      <alignment horizontal="left" vertical="center"/>
    </xf>
    <xf numFmtId="185" fontId="4" fillId="40" borderId="23" xfId="0" applyNumberFormat="1" applyFont="1" applyFill="1" applyBorder="1" applyAlignment="1">
      <alignment horizontal="center" vertical="center"/>
    </xf>
    <xf numFmtId="185" fontId="4" fillId="33" borderId="24" xfId="0" applyNumberFormat="1" applyFont="1" applyFill="1" applyBorder="1" applyAlignment="1">
      <alignment vertical="center"/>
    </xf>
    <xf numFmtId="185" fontId="4" fillId="33" borderId="20" xfId="0" applyNumberFormat="1" applyFont="1" applyFill="1" applyBorder="1" applyAlignment="1">
      <alignment vertical="center"/>
    </xf>
    <xf numFmtId="185" fontId="0" fillId="38" borderId="19" xfId="0" applyNumberFormat="1" applyFill="1" applyBorder="1" applyAlignment="1">
      <alignment horizontal="center" vertical="center"/>
    </xf>
    <xf numFmtId="185" fontId="0" fillId="38" borderId="20" xfId="0" applyNumberFormat="1" applyFill="1" applyBorder="1" applyAlignment="1">
      <alignment horizontal="center" vertical="center"/>
    </xf>
    <xf numFmtId="185" fontId="0" fillId="38" borderId="19" xfId="0" applyNumberFormat="1" applyFill="1" applyBorder="1" applyAlignment="1">
      <alignment vertical="center"/>
    </xf>
    <xf numFmtId="185" fontId="0" fillId="38" borderId="20" xfId="0" applyNumberFormat="1" applyFill="1" applyBorder="1" applyAlignment="1">
      <alignment vertical="center"/>
    </xf>
    <xf numFmtId="185" fontId="0" fillId="38" borderId="25" xfId="0" applyNumberFormat="1" applyFill="1" applyBorder="1" applyAlignment="1">
      <alignment vertical="center"/>
    </xf>
    <xf numFmtId="185" fontId="0" fillId="38" borderId="26" xfId="0" applyNumberFormat="1" applyFill="1" applyBorder="1" applyAlignment="1">
      <alignment vertical="center"/>
    </xf>
    <xf numFmtId="0" fontId="16" fillId="38" borderId="26" xfId="0" applyFont="1" applyFill="1" applyBorder="1" applyAlignment="1">
      <alignment horizontal="left" vertical="center"/>
    </xf>
    <xf numFmtId="185" fontId="0" fillId="38" borderId="27" xfId="0" applyNumberFormat="1" applyFill="1" applyBorder="1" applyAlignment="1">
      <alignment vertical="center"/>
    </xf>
    <xf numFmtId="188" fontId="5" fillId="43" borderId="28" xfId="0" applyNumberFormat="1" applyFont="1" applyFill="1" applyBorder="1" applyAlignment="1">
      <alignment horizontal="center" vertical="center"/>
    </xf>
    <xf numFmtId="188" fontId="5" fillId="43" borderId="29" xfId="0" applyNumberFormat="1" applyFont="1" applyFill="1" applyBorder="1" applyAlignment="1">
      <alignment horizontal="center" vertical="center"/>
    </xf>
    <xf numFmtId="188" fontId="5" fillId="33" borderId="0" xfId="0" applyNumberFormat="1" applyFont="1" applyFill="1" applyBorder="1" applyAlignment="1">
      <alignment horizontal="left" vertical="center"/>
    </xf>
    <xf numFmtId="188" fontId="5" fillId="33" borderId="20" xfId="0" applyNumberFormat="1" applyFont="1" applyFill="1" applyBorder="1" applyAlignment="1">
      <alignment horizontal="left" vertical="center"/>
    </xf>
    <xf numFmtId="0" fontId="4" fillId="34" borderId="0" xfId="0" applyFont="1" applyFill="1" applyBorder="1" applyAlignment="1">
      <alignment horizontal="left" vertical="center"/>
    </xf>
    <xf numFmtId="0" fontId="0" fillId="0" borderId="0" xfId="0" applyAlignment="1">
      <alignment vertical="center"/>
    </xf>
    <xf numFmtId="0" fontId="5" fillId="34" borderId="0" xfId="0" applyFont="1" applyFill="1" applyBorder="1" applyAlignment="1">
      <alignment horizontal="left" vertical="center"/>
    </xf>
    <xf numFmtId="0" fontId="34" fillId="0" borderId="0" xfId="0" applyFont="1" applyAlignment="1">
      <alignment vertical="center"/>
    </xf>
    <xf numFmtId="0" fontId="5" fillId="34" borderId="0" xfId="0" applyFont="1" applyFill="1" applyBorder="1" applyAlignment="1">
      <alignment horizontal="center" vertic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0">
    <dxf>
      <font>
        <color indexed="13"/>
      </font>
      <fill>
        <patternFill>
          <bgColor indexed="10"/>
        </patternFill>
      </fill>
    </dxf>
    <dxf>
      <font>
        <b/>
        <i val="0"/>
        <color indexed="10"/>
      </font>
      <fill>
        <patternFill>
          <bgColor indexed="57"/>
        </patternFill>
      </fill>
    </dxf>
    <dxf>
      <font>
        <b/>
        <i val="0"/>
      </font>
    </dxf>
    <dxf>
      <border>
        <left style="thin"/>
        <right style="thin"/>
        <top style="thin"/>
        <bottom style="thin"/>
      </border>
    </dxf>
    <dxf>
      <font>
        <color indexed="57"/>
      </font>
      <fill>
        <patternFill>
          <bgColor indexed="57"/>
        </patternFill>
      </fill>
    </dxf>
    <dxf>
      <font>
        <color indexed="13"/>
      </font>
      <fill>
        <patternFill>
          <bgColor indexed="13"/>
        </patternFill>
      </fill>
    </dxf>
    <dxf>
      <font>
        <b/>
        <i val="0"/>
        <color indexed="10"/>
      </font>
      <fill>
        <patternFill>
          <bgColor indexed="13"/>
        </patternFill>
      </fill>
    </dxf>
    <dxf>
      <font>
        <b/>
        <i val="0"/>
        <color indexed="12"/>
      </font>
      <fill>
        <patternFill>
          <bgColor indexed="47"/>
        </patternFill>
      </fill>
    </dxf>
    <dxf>
      <font>
        <color indexed="57"/>
      </font>
      <fill>
        <patternFill>
          <bgColor indexed="57"/>
        </patternFill>
      </fill>
    </dxf>
    <dxf>
      <font>
        <color indexed="13"/>
      </font>
      <fill>
        <patternFill>
          <bgColor indexed="13"/>
        </patternFill>
      </fill>
    </dxf>
    <dxf>
      <font>
        <color indexed="11"/>
      </font>
      <fill>
        <patternFill>
          <bgColor indexed="11"/>
        </patternFill>
      </fill>
    </dxf>
    <dxf>
      <font>
        <color rgb="FF00FF00"/>
      </font>
      <fill>
        <patternFill>
          <bgColor rgb="FF00FF00"/>
        </patternFill>
      </fill>
      <border/>
    </dxf>
    <dxf>
      <font>
        <color rgb="FFFFFF00"/>
      </font>
      <fill>
        <patternFill>
          <bgColor rgb="FFFFFF00"/>
        </patternFill>
      </fill>
      <border/>
    </dxf>
    <dxf>
      <font>
        <color rgb="FF58C721"/>
      </font>
      <fill>
        <patternFill>
          <bgColor rgb="FF58C721"/>
        </patternFill>
      </fill>
      <border/>
    </dxf>
    <dxf>
      <font>
        <b/>
        <i val="0"/>
        <color rgb="FF0000FF"/>
      </font>
      <fill>
        <patternFill>
          <bgColor rgb="FFFFCC99"/>
        </patternFill>
      </fill>
      <border/>
    </dxf>
    <dxf>
      <font>
        <b/>
        <i val="0"/>
        <color rgb="FFFF0000"/>
      </font>
      <fill>
        <patternFill>
          <bgColor rgb="FFFFFF00"/>
        </patternFill>
      </fill>
      <border/>
    </dxf>
    <dxf>
      <border>
        <left style="thin">
          <color rgb="FF000000"/>
        </left>
        <right style="thin">
          <color rgb="FF000000"/>
        </right>
        <top style="thin"/>
        <bottom style="thin">
          <color rgb="FF000000"/>
        </bottom>
      </border>
    </dxf>
    <dxf>
      <font>
        <b/>
        <i val="0"/>
      </font>
      <border/>
    </dxf>
    <dxf>
      <font>
        <b/>
        <i val="0"/>
        <color rgb="FFFF0000"/>
      </font>
      <fill>
        <patternFill>
          <bgColor rgb="FF58C721"/>
        </patternFill>
      </fill>
      <border/>
    </dxf>
    <dxf>
      <font>
        <color rgb="FFFFFF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CD9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BFFFF"/>
      <rgbColor rgb="00E7FFE7"/>
      <rgbColor rgb="00FFFF99"/>
      <rgbColor rgb="0099CCFF"/>
      <rgbColor rgb="00F3C2FE"/>
      <rgbColor rgb="00F0E1FF"/>
      <rgbColor rgb="00FFCC99"/>
      <rgbColor rgb="003366FF"/>
      <rgbColor rgb="0033CCCC"/>
      <rgbColor rgb="0099CC00"/>
      <rgbColor rgb="00FFCC00"/>
      <rgbColor rgb="00FF9900"/>
      <rgbColor rgb="00FF6600"/>
      <rgbColor rgb="00666699"/>
      <rgbColor rgb="00969696"/>
      <rgbColor rgb="00003366"/>
      <rgbColor rgb="0058C721"/>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352425</xdr:colOff>
      <xdr:row>8</xdr:row>
      <xdr:rowOff>0</xdr:rowOff>
    </xdr:from>
    <xdr:to>
      <xdr:col>32</xdr:col>
      <xdr:colOff>76200</xdr:colOff>
      <xdr:row>10</xdr:row>
      <xdr:rowOff>0</xdr:rowOff>
    </xdr:to>
    <xdr:sp>
      <xdr:nvSpPr>
        <xdr:cNvPr id="1" name="AutoShape 37"/>
        <xdr:cNvSpPr>
          <a:spLocks/>
        </xdr:cNvSpPr>
      </xdr:nvSpPr>
      <xdr:spPr>
        <a:xfrm>
          <a:off x="7019925" y="1781175"/>
          <a:ext cx="304800" cy="209550"/>
        </a:xfrm>
        <a:prstGeom prst="chevron">
          <a:avLst/>
        </a:prstGeom>
        <a:solidFill>
          <a:srgbClr val="00FF00"/>
        </a:solid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T185"/>
  <sheetViews>
    <sheetView tabSelected="1" zoomScalePageLayoutView="0" workbookViewId="0" topLeftCell="A1">
      <selection activeCell="AO6" sqref="AO6"/>
    </sheetView>
  </sheetViews>
  <sheetFormatPr defaultColWidth="9.00390625" defaultRowHeight="16.5"/>
  <cols>
    <col min="1" max="1" width="6.50390625" style="1" customWidth="1"/>
    <col min="2" max="3" width="1.12109375" style="1" customWidth="1"/>
    <col min="4" max="4" width="6.50390625" style="1" customWidth="1"/>
    <col min="5" max="6" width="1.12109375" style="1" customWidth="1"/>
    <col min="7" max="7" width="6.50390625" style="1" customWidth="1"/>
    <col min="8" max="9" width="1.12109375" style="1" customWidth="1"/>
    <col min="10" max="10" width="6.50390625" style="1" customWidth="1"/>
    <col min="11" max="12" width="1.12109375" style="1" customWidth="1"/>
    <col min="13" max="13" width="6.50390625" style="1" customWidth="1"/>
    <col min="14" max="15" width="1.12109375" style="1" customWidth="1"/>
    <col min="16" max="16" width="6.50390625" style="1" customWidth="1"/>
    <col min="17" max="18" width="1.12109375" style="1" customWidth="1"/>
    <col min="19" max="19" width="6.50390625" style="1" customWidth="1"/>
    <col min="20" max="21" width="1.12109375" style="1" customWidth="1"/>
    <col min="22" max="22" width="6.50390625" style="1" customWidth="1"/>
    <col min="23" max="24" width="1.12109375" style="1" customWidth="1"/>
    <col min="25" max="25" width="6.50390625" style="1" customWidth="1"/>
    <col min="26" max="27" width="1.12109375" style="1" customWidth="1"/>
    <col min="28" max="28" width="6.50390625" style="1" customWidth="1"/>
    <col min="29" max="30" width="1.12109375" style="1" customWidth="1"/>
    <col min="31" max="31" width="6.50390625" style="1" customWidth="1"/>
    <col min="32" max="33" width="1.12109375" style="1" customWidth="1"/>
    <col min="34" max="34" width="6.50390625" style="1" customWidth="1"/>
    <col min="35" max="36" width="1.12109375" style="1" customWidth="1"/>
    <col min="37" max="37" width="6.50390625" style="1" customWidth="1"/>
    <col min="38" max="38" width="9.00390625" style="1" customWidth="1"/>
    <col min="39" max="40" width="0" style="1" hidden="1" customWidth="1"/>
    <col min="41" max="16384" width="9.00390625" style="1" customWidth="1"/>
  </cols>
  <sheetData>
    <row r="1" spans="1:46" ht="21">
      <c r="A1" s="85" t="s">
        <v>17</v>
      </c>
      <c r="B1" s="86"/>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8"/>
      <c r="AL1" s="43"/>
      <c r="AM1" s="43">
        <v>0.8</v>
      </c>
      <c r="AN1" s="43">
        <v>0.6</v>
      </c>
      <c r="AO1" s="43"/>
      <c r="AP1" s="43"/>
      <c r="AQ1" s="43"/>
      <c r="AR1" s="43"/>
      <c r="AS1" s="43"/>
      <c r="AT1" s="43"/>
    </row>
    <row r="2" spans="1:46" ht="16.5">
      <c r="A2" s="89"/>
      <c r="B2" s="39"/>
      <c r="C2" s="39"/>
      <c r="D2" s="14"/>
      <c r="E2" s="14"/>
      <c r="F2" s="14"/>
      <c r="G2" s="14"/>
      <c r="H2" s="14"/>
      <c r="I2" s="14"/>
      <c r="J2" s="14"/>
      <c r="K2" s="14"/>
      <c r="L2" s="14"/>
      <c r="M2" s="14"/>
      <c r="N2" s="14"/>
      <c r="O2" s="14"/>
      <c r="P2" s="14"/>
      <c r="Q2" s="14"/>
      <c r="R2" s="14"/>
      <c r="S2" s="14"/>
      <c r="T2" s="13"/>
      <c r="U2" s="13"/>
      <c r="V2" s="5"/>
      <c r="W2" s="5"/>
      <c r="X2" s="5"/>
      <c r="Y2" s="5"/>
      <c r="Z2" s="5"/>
      <c r="AA2" s="5"/>
      <c r="AB2" s="6" t="s">
        <v>14</v>
      </c>
      <c r="AC2" s="6"/>
      <c r="AD2" s="19" t="s">
        <v>3</v>
      </c>
      <c r="AE2" s="25"/>
      <c r="AF2" s="7"/>
      <c r="AG2" s="7"/>
      <c r="AH2" s="78">
        <v>100</v>
      </c>
      <c r="AI2" s="16" t="s">
        <v>4</v>
      </c>
      <c r="AJ2" s="16"/>
      <c r="AK2" s="90"/>
      <c r="AL2" s="43"/>
      <c r="AM2" s="43">
        <v>0.82</v>
      </c>
      <c r="AN2" s="43">
        <v>0.61</v>
      </c>
      <c r="AO2" s="43"/>
      <c r="AP2" s="43"/>
      <c r="AQ2" s="43"/>
      <c r="AR2" s="43"/>
      <c r="AS2" s="43"/>
      <c r="AT2" s="43"/>
    </row>
    <row r="3" spans="1:46" ht="16.5">
      <c r="A3" s="91"/>
      <c r="B3" s="15"/>
      <c r="C3" s="15"/>
      <c r="D3" s="40"/>
      <c r="E3" s="15"/>
      <c r="F3" s="15"/>
      <c r="G3" s="14"/>
      <c r="H3" s="14"/>
      <c r="I3" s="14"/>
      <c r="J3" s="14"/>
      <c r="K3" s="14"/>
      <c r="L3" s="14"/>
      <c r="M3" s="14"/>
      <c r="N3" s="14"/>
      <c r="O3" s="14"/>
      <c r="P3" s="14"/>
      <c r="Q3" s="14"/>
      <c r="R3" s="14"/>
      <c r="S3" s="14"/>
      <c r="T3" s="13"/>
      <c r="U3" s="13"/>
      <c r="V3" s="5"/>
      <c r="W3" s="5"/>
      <c r="X3" s="5"/>
      <c r="Y3" s="5"/>
      <c r="Z3" s="5"/>
      <c r="AA3" s="5"/>
      <c r="AB3" s="6" t="s">
        <v>1</v>
      </c>
      <c r="AC3" s="6"/>
      <c r="AD3" s="19" t="s">
        <v>16</v>
      </c>
      <c r="AE3" s="25"/>
      <c r="AF3" s="7"/>
      <c r="AG3" s="7"/>
      <c r="AH3" s="58">
        <v>0.65</v>
      </c>
      <c r="AI3" s="2"/>
      <c r="AJ3" s="2"/>
      <c r="AK3" s="92"/>
      <c r="AL3" s="43"/>
      <c r="AM3" s="43">
        <v>0.85</v>
      </c>
      <c r="AN3" s="43">
        <v>0.62</v>
      </c>
      <c r="AO3" s="43"/>
      <c r="AP3" s="43"/>
      <c r="AQ3" s="43"/>
      <c r="AR3" s="43"/>
      <c r="AS3" s="43"/>
      <c r="AT3" s="43"/>
    </row>
    <row r="4" spans="1:46" ht="16.5">
      <c r="A4" s="91"/>
      <c r="B4" s="15"/>
      <c r="C4" s="15"/>
      <c r="D4" s="14"/>
      <c r="E4" s="14"/>
      <c r="F4" s="14"/>
      <c r="G4" s="14"/>
      <c r="H4" s="14"/>
      <c r="I4" s="14"/>
      <c r="J4" s="14"/>
      <c r="K4" s="14"/>
      <c r="L4" s="14"/>
      <c r="M4" s="14"/>
      <c r="N4" s="14"/>
      <c r="O4" s="14"/>
      <c r="P4" s="14"/>
      <c r="Q4" s="14"/>
      <c r="R4" s="14"/>
      <c r="S4" s="14"/>
      <c r="T4" s="13"/>
      <c r="U4" s="13"/>
      <c r="V4" s="5"/>
      <c r="W4" s="5"/>
      <c r="X4" s="5"/>
      <c r="Y4" s="5"/>
      <c r="Z4" s="5"/>
      <c r="AA4" s="5"/>
      <c r="AB4" s="6" t="s">
        <v>2</v>
      </c>
      <c r="AC4" s="6"/>
      <c r="AD4" s="19" t="s">
        <v>16</v>
      </c>
      <c r="AE4" s="25"/>
      <c r="AF4" s="7"/>
      <c r="AG4" s="7"/>
      <c r="AH4" s="57">
        <v>0.95</v>
      </c>
      <c r="AI4" s="8"/>
      <c r="AJ4" s="8"/>
      <c r="AK4" s="92"/>
      <c r="AL4" s="43"/>
      <c r="AM4" s="43">
        <v>0.88</v>
      </c>
      <c r="AN4" s="43">
        <v>0.63</v>
      </c>
      <c r="AO4" s="43"/>
      <c r="AP4" s="43"/>
      <c r="AQ4" s="43"/>
      <c r="AR4" s="43"/>
      <c r="AS4" s="43"/>
      <c r="AT4" s="43"/>
    </row>
    <row r="5" spans="1:46" ht="16.5">
      <c r="A5" s="91"/>
      <c r="B5" s="15"/>
      <c r="C5" s="15"/>
      <c r="D5" s="14"/>
      <c r="E5" s="14"/>
      <c r="F5" s="14"/>
      <c r="G5" s="14"/>
      <c r="H5" s="14"/>
      <c r="I5" s="14"/>
      <c r="J5" s="14"/>
      <c r="K5" s="14"/>
      <c r="L5" s="14"/>
      <c r="M5" s="14"/>
      <c r="N5" s="14"/>
      <c r="O5" s="14"/>
      <c r="P5" s="14"/>
      <c r="Q5" s="14"/>
      <c r="R5" s="14"/>
      <c r="S5" s="14"/>
      <c r="T5" s="13"/>
      <c r="U5" s="13"/>
      <c r="V5" s="5"/>
      <c r="W5" s="5"/>
      <c r="X5" s="5"/>
      <c r="Y5" s="5"/>
      <c r="Z5" s="5"/>
      <c r="AA5" s="5"/>
      <c r="AB5" s="6" t="s">
        <v>8</v>
      </c>
      <c r="AC5" s="6"/>
      <c r="AD5" s="19" t="s">
        <v>16</v>
      </c>
      <c r="AE5" s="25"/>
      <c r="AF5" s="7"/>
      <c r="AG5" s="7"/>
      <c r="AH5" s="7">
        <f>TAN(ACOS(AH3))-TAN(ACOS(AH4))</f>
        <v>0.8404454450958032</v>
      </c>
      <c r="AI5" s="7"/>
      <c r="AJ5" s="7"/>
      <c r="AK5" s="90"/>
      <c r="AL5" s="43"/>
      <c r="AM5" s="43">
        <v>0.9</v>
      </c>
      <c r="AN5" s="43">
        <v>0.64</v>
      </c>
      <c r="AO5" s="43"/>
      <c r="AP5" s="43"/>
      <c r="AQ5" s="43"/>
      <c r="AR5" s="43"/>
      <c r="AS5" s="43"/>
      <c r="AT5" s="43"/>
    </row>
    <row r="6" spans="1:46" ht="19.5">
      <c r="A6" s="91"/>
      <c r="B6" s="15"/>
      <c r="C6" s="15"/>
      <c r="D6" s="14"/>
      <c r="E6" s="14"/>
      <c r="F6" s="14"/>
      <c r="G6" s="14"/>
      <c r="H6" s="14"/>
      <c r="I6" s="14"/>
      <c r="J6" s="14"/>
      <c r="K6" s="14"/>
      <c r="L6" s="14"/>
      <c r="M6" s="14"/>
      <c r="N6" s="14"/>
      <c r="O6" s="14"/>
      <c r="P6" s="14"/>
      <c r="Q6" s="14"/>
      <c r="R6" s="14"/>
      <c r="S6" s="14"/>
      <c r="T6" s="13"/>
      <c r="U6" s="13"/>
      <c r="V6" s="5"/>
      <c r="W6" s="5"/>
      <c r="X6" s="5"/>
      <c r="Y6" s="5"/>
      <c r="Z6" s="5"/>
      <c r="AA6" s="5"/>
      <c r="AB6" s="6" t="s">
        <v>5</v>
      </c>
      <c r="AC6" s="6"/>
      <c r="AD6" s="19" t="s">
        <v>9</v>
      </c>
      <c r="AE6" s="25"/>
      <c r="AF6" s="5"/>
      <c r="AG6" s="7"/>
      <c r="AH6" s="25"/>
      <c r="AI6" s="5"/>
      <c r="AJ6" s="5"/>
      <c r="AK6" s="93" t="s">
        <v>15</v>
      </c>
      <c r="AL6" s="43"/>
      <c r="AM6" s="43">
        <v>0.92</v>
      </c>
      <c r="AN6" s="43">
        <v>0.65</v>
      </c>
      <c r="AO6" s="43"/>
      <c r="AP6" s="43"/>
      <c r="AQ6" s="43"/>
      <c r="AR6" s="43"/>
      <c r="AS6" s="43"/>
      <c r="AT6" s="43"/>
    </row>
    <row r="7" spans="1:46" ht="16.5">
      <c r="A7" s="91"/>
      <c r="B7" s="15"/>
      <c r="C7" s="15"/>
      <c r="D7" s="14"/>
      <c r="E7" s="14"/>
      <c r="F7" s="14"/>
      <c r="G7" s="14"/>
      <c r="H7" s="14"/>
      <c r="I7" s="14"/>
      <c r="J7" s="14"/>
      <c r="K7" s="14"/>
      <c r="L7" s="14"/>
      <c r="M7" s="14"/>
      <c r="N7" s="14"/>
      <c r="O7" s="14"/>
      <c r="P7" s="14"/>
      <c r="Q7" s="14"/>
      <c r="R7" s="14"/>
      <c r="S7" s="14"/>
      <c r="T7" s="13"/>
      <c r="U7" s="13"/>
      <c r="V7" s="13"/>
      <c r="W7" s="13"/>
      <c r="X7" s="13"/>
      <c r="Y7" s="9"/>
      <c r="Z7" s="9"/>
      <c r="AA7" s="9"/>
      <c r="AB7" s="10"/>
      <c r="AC7" s="10"/>
      <c r="AD7" s="10"/>
      <c r="AE7" s="10"/>
      <c r="AF7" s="10"/>
      <c r="AG7" s="10"/>
      <c r="AH7" s="11" t="s">
        <v>7</v>
      </c>
      <c r="AI7" s="11"/>
      <c r="AJ7" s="11"/>
      <c r="AK7" s="90"/>
      <c r="AL7" s="43"/>
      <c r="AM7" s="43">
        <v>0.94</v>
      </c>
      <c r="AN7" s="43">
        <v>0.66</v>
      </c>
      <c r="AO7" s="43"/>
      <c r="AP7" s="43"/>
      <c r="AQ7" s="43"/>
      <c r="AR7" s="43"/>
      <c r="AS7" s="43"/>
      <c r="AT7" s="43"/>
    </row>
    <row r="8" spans="1:46" ht="17.25" thickBot="1">
      <c r="A8" s="91"/>
      <c r="B8" s="15"/>
      <c r="C8" s="15"/>
      <c r="D8" s="14"/>
      <c r="E8" s="14"/>
      <c r="F8" s="14"/>
      <c r="G8" s="14"/>
      <c r="H8" s="14"/>
      <c r="I8" s="14"/>
      <c r="J8" s="14"/>
      <c r="K8" s="14"/>
      <c r="L8" s="14"/>
      <c r="M8" s="14"/>
      <c r="N8" s="14"/>
      <c r="O8" s="14"/>
      <c r="P8" s="14"/>
      <c r="Q8" s="14"/>
      <c r="R8" s="14"/>
      <c r="S8" s="14"/>
      <c r="T8" s="13"/>
      <c r="U8" s="13"/>
      <c r="V8" s="13"/>
      <c r="W8" s="13"/>
      <c r="X8" s="13"/>
      <c r="Y8" s="5"/>
      <c r="Z8" s="5"/>
      <c r="AA8" s="5"/>
      <c r="AB8" s="5"/>
      <c r="AC8" s="5"/>
      <c r="AD8" s="5"/>
      <c r="AE8" s="5"/>
      <c r="AF8" s="5"/>
      <c r="AG8" s="5"/>
      <c r="AH8" s="12">
        <f>AH2</f>
        <v>100</v>
      </c>
      <c r="AI8" s="12" t="s">
        <v>6</v>
      </c>
      <c r="AJ8" s="12"/>
      <c r="AK8" s="94">
        <f>AH5</f>
        <v>0.8404454450958032</v>
      </c>
      <c r="AL8" s="43"/>
      <c r="AM8" s="43">
        <v>0.95</v>
      </c>
      <c r="AN8" s="43">
        <v>0.67</v>
      </c>
      <c r="AO8" s="43"/>
      <c r="AP8" s="43"/>
      <c r="AQ8" s="43"/>
      <c r="AR8" s="43"/>
      <c r="AS8" s="43"/>
      <c r="AT8" s="43"/>
    </row>
    <row r="9" spans="1:46" ht="8.25" customHeight="1">
      <c r="A9" s="91"/>
      <c r="B9" s="32"/>
      <c r="C9" s="32"/>
      <c r="D9" s="33"/>
      <c r="E9" s="33"/>
      <c r="F9" s="33"/>
      <c r="G9" s="33"/>
      <c r="H9" s="33"/>
      <c r="I9" s="33"/>
      <c r="J9" s="33"/>
      <c r="K9" s="33"/>
      <c r="L9" s="33"/>
      <c r="M9" s="33"/>
      <c r="N9" s="33"/>
      <c r="O9" s="33"/>
      <c r="P9" s="33"/>
      <c r="Q9" s="33"/>
      <c r="R9" s="33"/>
      <c r="S9" s="33"/>
      <c r="T9" s="33"/>
      <c r="U9" s="33"/>
      <c r="V9" s="33"/>
      <c r="W9" s="33"/>
      <c r="X9" s="33"/>
      <c r="Y9" s="34"/>
      <c r="Z9" s="34"/>
      <c r="AA9" s="34"/>
      <c r="AB9" s="34"/>
      <c r="AC9" s="34"/>
      <c r="AD9" s="34"/>
      <c r="AE9" s="34"/>
      <c r="AF9" s="5"/>
      <c r="AG9" s="5"/>
      <c r="AH9" s="120">
        <f>AH8*AK8</f>
        <v>84.04454450958032</v>
      </c>
      <c r="AI9" s="122" t="s">
        <v>10</v>
      </c>
      <c r="AJ9" s="122"/>
      <c r="AK9" s="123"/>
      <c r="AL9" s="43"/>
      <c r="AM9" s="43">
        <v>0.96</v>
      </c>
      <c r="AN9" s="43">
        <v>0.68</v>
      </c>
      <c r="AO9" s="43"/>
      <c r="AP9" s="43"/>
      <c r="AQ9" s="43"/>
      <c r="AR9" s="43"/>
      <c r="AS9" s="43"/>
      <c r="AT9" s="43"/>
    </row>
    <row r="10" spans="1:46" ht="8.25" customHeight="1" thickBot="1">
      <c r="A10" s="95"/>
      <c r="B10" s="26" t="str">
        <f>IF($AH$3&gt;=$D$18,"y","")</f>
        <v>y</v>
      </c>
      <c r="C10" s="26" t="str">
        <f>IF($AH$3&gt;=$D$18,"y","")</f>
        <v>y</v>
      </c>
      <c r="D10" s="35"/>
      <c r="E10" s="35">
        <f>IF($AH$4&lt;=G15,"y","")</f>
      </c>
      <c r="F10" s="35">
        <f>IF($AH$4&lt;=G15,"y","")</f>
      </c>
      <c r="G10" s="35">
        <f>IF($AH$4&lt;=G15,"y","")</f>
      </c>
      <c r="H10" s="35">
        <f>IF($AH$4&lt;=J15,"y","")</f>
      </c>
      <c r="I10" s="35">
        <f>IF($AH$4&lt;=J15,"y","")</f>
      </c>
      <c r="J10" s="35">
        <f>IF($AH$4&lt;=J15,"y","")</f>
      </c>
      <c r="K10" s="35">
        <f>IF($AH$4&lt;=M15,"y","")</f>
      </c>
      <c r="L10" s="35">
        <f>IF($AH$4&lt;=M15,"y","")</f>
      </c>
      <c r="M10" s="35">
        <f>IF($AH$4&lt;=M15,"y","")</f>
      </c>
      <c r="N10" s="35">
        <f>IF($AH$4&lt;=P15,"y","")</f>
      </c>
      <c r="O10" s="35">
        <f>IF($AH$4&lt;=P15,"y","")</f>
      </c>
      <c r="P10" s="35">
        <f>IF($AH$4&lt;=P15,"y","")</f>
      </c>
      <c r="Q10" s="35">
        <f>IF($AH$4&lt;=S15,"y","")</f>
      </c>
      <c r="R10" s="35">
        <f>IF($AH$4&lt;=S15,"y","")</f>
      </c>
      <c r="S10" s="35">
        <f>IF($AH$4&lt;=S15,"y","")</f>
      </c>
      <c r="T10" s="35">
        <f>IF($AH$4&lt;=V15,"y","")</f>
      </c>
      <c r="U10" s="35">
        <f>IF($AH$4&lt;=V15,"y","")</f>
      </c>
      <c r="V10" s="35">
        <f>IF($AH$4&lt;=V15,"y","")</f>
      </c>
      <c r="W10" s="35">
        <f>IF($AH$4&lt;=Y15,"y","")</f>
      </c>
      <c r="X10" s="35">
        <f>IF($AH$4&lt;=Y15,"y","")</f>
      </c>
      <c r="Y10" s="35">
        <f>IF($AH$4&lt;=Y15,"y","")</f>
      </c>
      <c r="Z10" s="35" t="str">
        <f>IF($AH$4&lt;=AB15,"y","")</f>
        <v>y</v>
      </c>
      <c r="AA10" s="35" t="str">
        <f>IF($AH$4&lt;=AB15,"y","")</f>
        <v>y</v>
      </c>
      <c r="AB10" s="35" t="str">
        <f>IF($AH$4&lt;=AB15,"y","")</f>
        <v>y</v>
      </c>
      <c r="AC10" s="35" t="str">
        <f>IF($AH$4&lt;=AE15,"y","")</f>
        <v>y</v>
      </c>
      <c r="AD10" s="35" t="str">
        <f>IF($AH$4&lt;=AE15,"y","")</f>
        <v>y</v>
      </c>
      <c r="AE10" s="50"/>
      <c r="AF10" s="76">
        <f>IF(OR($AK$15=$AH$4,$AH$15=$AH$4),"y","")</f>
      </c>
      <c r="AG10" s="76"/>
      <c r="AH10" s="121"/>
      <c r="AI10" s="122"/>
      <c r="AJ10" s="122"/>
      <c r="AK10" s="123"/>
      <c r="AL10" s="43"/>
      <c r="AM10" s="43">
        <v>0.98</v>
      </c>
      <c r="AN10" s="43">
        <v>0.69</v>
      </c>
      <c r="AO10" s="43"/>
      <c r="AP10" s="43"/>
      <c r="AQ10" s="43"/>
      <c r="AR10" s="43"/>
      <c r="AS10" s="43"/>
      <c r="AT10" s="43"/>
    </row>
    <row r="11" spans="1:46" ht="8.25" customHeight="1">
      <c r="A11" s="96"/>
      <c r="B11" s="46"/>
      <c r="C11" s="46"/>
      <c r="D11" s="47"/>
      <c r="E11" s="37">
        <f aca="true" t="shared" si="0" ref="E11:F14">IF($G$15=$AH$4,"y","")</f>
      </c>
      <c r="F11" s="29">
        <f t="shared" si="0"/>
      </c>
      <c r="G11" s="47"/>
      <c r="H11" s="29">
        <f aca="true" t="shared" si="1" ref="H11:I14">IF($J$15=$AH$4,"y","")</f>
      </c>
      <c r="I11" s="29">
        <f t="shared" si="1"/>
      </c>
      <c r="J11" s="47"/>
      <c r="K11" s="29">
        <f aca="true" t="shared" si="2" ref="K11:L14">IF($M$15=$AH$4,"y","")</f>
      </c>
      <c r="L11" s="29">
        <f t="shared" si="2"/>
      </c>
      <c r="M11" s="47"/>
      <c r="N11" s="29">
        <f aca="true" t="shared" si="3" ref="N11:O14">IF($P$15=$AH$4,"y","")</f>
      </c>
      <c r="O11" s="29">
        <f t="shared" si="3"/>
      </c>
      <c r="P11" s="47"/>
      <c r="Q11" s="29">
        <f aca="true" t="shared" si="4" ref="Q11:R15">IF($S$15=$AH$4,"y","")</f>
      </c>
      <c r="R11" s="29">
        <f t="shared" si="4"/>
      </c>
      <c r="S11" s="47"/>
      <c r="T11" s="29">
        <f aca="true" t="shared" si="5" ref="T11:U15">IF($V$15=$AH$4,"y","")</f>
      </c>
      <c r="U11" s="29">
        <f t="shared" si="5"/>
      </c>
      <c r="V11" s="47"/>
      <c r="W11" s="29">
        <f aca="true" t="shared" si="6" ref="W11:X15">IF($Y$15=$AH$4,"y","")</f>
      </c>
      <c r="X11" s="29">
        <f t="shared" si="6"/>
      </c>
      <c r="Y11" s="47"/>
      <c r="Z11" s="29" t="str">
        <f aca="true" t="shared" si="7" ref="Z11:AA15">IF($AB$15=$AH$4,"y","")</f>
        <v>y</v>
      </c>
      <c r="AA11" s="29" t="str">
        <f t="shared" si="7"/>
        <v>y</v>
      </c>
      <c r="AB11" s="47"/>
      <c r="AC11" s="29">
        <f aca="true" t="shared" si="8" ref="AC11:AD15">IF($AE$15=$AH$4,"y","")</f>
      </c>
      <c r="AD11" s="29">
        <f t="shared" si="8"/>
      </c>
      <c r="AE11" s="49">
        <f>IF(OR($AK$15=$AH$4,$AH$15=$AH$4),"y","")</f>
      </c>
      <c r="AF11" s="49">
        <f>IF(OR($AK$15=$AH$4,$AH$15=$AH$4),"y","")</f>
      </c>
      <c r="AG11" s="49">
        <f>IF(OR($AK$15=$AH$4,$AH$15=$AH$4),"y","")</f>
      </c>
      <c r="AH11" s="48">
        <f>IF($AK$15=$AH$4,"y","")</f>
      </c>
      <c r="AI11" s="29">
        <f aca="true" t="shared" si="9" ref="AI11:AJ15">IF($AK$15=$AH$4,"y","")</f>
      </c>
      <c r="AJ11" s="29">
        <f t="shared" si="9"/>
      </c>
      <c r="AK11" s="97"/>
      <c r="AL11" s="43"/>
      <c r="AM11" s="43">
        <v>1</v>
      </c>
      <c r="AN11" s="43">
        <v>0.7</v>
      </c>
      <c r="AO11" s="43"/>
      <c r="AP11" s="43"/>
      <c r="AQ11" s="43"/>
      <c r="AR11" s="43"/>
      <c r="AS11" s="43"/>
      <c r="AT11" s="43"/>
    </row>
    <row r="12" spans="1:46" ht="16.5">
      <c r="A12" s="96" t="s">
        <v>0</v>
      </c>
      <c r="B12" s="46"/>
      <c r="C12" s="46"/>
      <c r="D12" s="3"/>
      <c r="E12" s="37">
        <f t="shared" si="0"/>
      </c>
      <c r="F12" s="29">
        <f t="shared" si="0"/>
      </c>
      <c r="G12" s="124"/>
      <c r="H12" s="125"/>
      <c r="I12" s="125"/>
      <c r="J12" s="125"/>
      <c r="K12" s="29">
        <f t="shared" si="2"/>
      </c>
      <c r="L12" s="29">
        <f t="shared" si="2"/>
      </c>
      <c r="M12" s="3"/>
      <c r="N12" s="29">
        <f t="shared" si="3"/>
      </c>
      <c r="O12" s="29">
        <f t="shared" si="3"/>
      </c>
      <c r="P12" s="3"/>
      <c r="Q12" s="29">
        <f t="shared" si="4"/>
      </c>
      <c r="R12" s="29">
        <f t="shared" si="4"/>
      </c>
      <c r="S12" s="3"/>
      <c r="T12" s="29">
        <f t="shared" si="5"/>
      </c>
      <c r="U12" s="29">
        <f t="shared" si="5"/>
      </c>
      <c r="V12" s="3"/>
      <c r="W12" s="29">
        <f t="shared" si="6"/>
      </c>
      <c r="X12" s="29">
        <f t="shared" si="6"/>
      </c>
      <c r="Y12" s="3"/>
      <c r="Z12" s="29" t="str">
        <f t="shared" si="7"/>
        <v>y</v>
      </c>
      <c r="AA12" s="29" t="str">
        <f t="shared" si="7"/>
        <v>y</v>
      </c>
      <c r="AB12" s="3"/>
      <c r="AC12" s="29">
        <f t="shared" si="8"/>
      </c>
      <c r="AD12" s="29">
        <f t="shared" si="8"/>
      </c>
      <c r="AE12" s="3"/>
      <c r="AF12" s="29">
        <f aca="true" t="shared" si="10" ref="AF12:AG15">IF($AH$15=$AH$4,"y","")</f>
      </c>
      <c r="AG12" s="29">
        <f t="shared" si="10"/>
      </c>
      <c r="AH12" s="3"/>
      <c r="AI12" s="29">
        <f t="shared" si="9"/>
      </c>
      <c r="AJ12" s="29">
        <f t="shared" si="9"/>
      </c>
      <c r="AK12" s="98"/>
      <c r="AL12" s="43"/>
      <c r="AM12" s="43"/>
      <c r="AN12" s="43">
        <v>0.71</v>
      </c>
      <c r="AO12" s="43"/>
      <c r="AP12" s="43"/>
      <c r="AQ12" s="43"/>
      <c r="AR12" s="43"/>
      <c r="AS12" s="43"/>
      <c r="AT12" s="43"/>
    </row>
    <row r="13" spans="1:46" ht="16.5">
      <c r="A13" s="99" t="s">
        <v>11</v>
      </c>
      <c r="B13" s="46"/>
      <c r="C13" s="46"/>
      <c r="D13" s="3"/>
      <c r="E13" s="37">
        <f t="shared" si="0"/>
      </c>
      <c r="F13" s="29">
        <f t="shared" si="0"/>
      </c>
      <c r="G13" s="126" t="s">
        <v>18</v>
      </c>
      <c r="H13" s="127"/>
      <c r="I13" s="127"/>
      <c r="J13" s="127"/>
      <c r="K13" s="127"/>
      <c r="L13" s="127"/>
      <c r="M13" s="127"/>
      <c r="N13" s="29">
        <f t="shared" si="3"/>
      </c>
      <c r="O13" s="29">
        <f t="shared" si="3"/>
      </c>
      <c r="P13" s="3"/>
      <c r="Q13" s="29">
        <f t="shared" si="4"/>
      </c>
      <c r="R13" s="29">
        <f t="shared" si="4"/>
      </c>
      <c r="S13" s="3"/>
      <c r="T13" s="29">
        <f t="shared" si="5"/>
      </c>
      <c r="U13" s="29">
        <f t="shared" si="5"/>
      </c>
      <c r="V13" s="3"/>
      <c r="W13" s="29">
        <f t="shared" si="6"/>
      </c>
      <c r="X13" s="29">
        <f t="shared" si="6"/>
      </c>
      <c r="Y13" s="3"/>
      <c r="Z13" s="29" t="str">
        <f t="shared" si="7"/>
        <v>y</v>
      </c>
      <c r="AA13" s="29" t="str">
        <f t="shared" si="7"/>
        <v>y</v>
      </c>
      <c r="AB13" s="3"/>
      <c r="AC13" s="29">
        <f t="shared" si="8"/>
      </c>
      <c r="AD13" s="29">
        <f t="shared" si="8"/>
      </c>
      <c r="AE13" s="4"/>
      <c r="AF13" s="29">
        <f t="shared" si="10"/>
      </c>
      <c r="AG13" s="29">
        <f t="shared" si="10"/>
      </c>
      <c r="AH13" s="3"/>
      <c r="AI13" s="29">
        <f t="shared" si="9"/>
      </c>
      <c r="AJ13" s="29">
        <f t="shared" si="9"/>
      </c>
      <c r="AK13" s="100"/>
      <c r="AL13" s="43"/>
      <c r="AM13" s="43"/>
      <c r="AN13" s="43">
        <v>0.72</v>
      </c>
      <c r="AO13" s="43"/>
      <c r="AP13" s="43"/>
      <c r="AQ13" s="43"/>
      <c r="AR13" s="43"/>
      <c r="AS13" s="43"/>
      <c r="AT13" s="43"/>
    </row>
    <row r="14" spans="1:46" ht="16.5">
      <c r="A14" s="96" t="s">
        <v>12</v>
      </c>
      <c r="B14" s="46"/>
      <c r="C14" s="46"/>
      <c r="D14" s="3" t="s">
        <v>13</v>
      </c>
      <c r="E14" s="37">
        <f t="shared" si="0"/>
      </c>
      <c r="F14" s="29">
        <f t="shared" si="0"/>
      </c>
      <c r="G14" s="128" t="s">
        <v>19</v>
      </c>
      <c r="H14" s="29">
        <f t="shared" si="1"/>
      </c>
      <c r="I14" s="29">
        <f t="shared" si="1"/>
      </c>
      <c r="J14" s="3"/>
      <c r="K14" s="29">
        <f t="shared" si="2"/>
      </c>
      <c r="L14" s="29">
        <f t="shared" si="2"/>
      </c>
      <c r="M14" s="3"/>
      <c r="N14" s="29">
        <f t="shared" si="3"/>
      </c>
      <c r="O14" s="29">
        <f t="shared" si="3"/>
      </c>
      <c r="P14" s="3"/>
      <c r="Q14" s="29">
        <f t="shared" si="4"/>
      </c>
      <c r="R14" s="29">
        <f t="shared" si="4"/>
      </c>
      <c r="S14" s="3"/>
      <c r="T14" s="29">
        <f t="shared" si="5"/>
      </c>
      <c r="U14" s="29">
        <f t="shared" si="5"/>
      </c>
      <c r="V14" s="3"/>
      <c r="W14" s="29">
        <f t="shared" si="6"/>
      </c>
      <c r="X14" s="29">
        <f t="shared" si="6"/>
      </c>
      <c r="Y14" s="3"/>
      <c r="Z14" s="29" t="str">
        <f t="shared" si="7"/>
        <v>y</v>
      </c>
      <c r="AA14" s="29" t="str">
        <f t="shared" si="7"/>
        <v>y</v>
      </c>
      <c r="AB14" s="3"/>
      <c r="AC14" s="29">
        <f t="shared" si="8"/>
      </c>
      <c r="AD14" s="29">
        <f t="shared" si="8"/>
      </c>
      <c r="AE14" s="3"/>
      <c r="AF14" s="29">
        <f t="shared" si="10"/>
      </c>
      <c r="AG14" s="29">
        <f t="shared" si="10"/>
      </c>
      <c r="AH14" s="3"/>
      <c r="AI14" s="29">
        <f t="shared" si="9"/>
      </c>
      <c r="AJ14" s="29">
        <f t="shared" si="9"/>
      </c>
      <c r="AK14" s="100"/>
      <c r="AL14" s="43"/>
      <c r="AM14" s="43"/>
      <c r="AN14" s="43">
        <v>0.73</v>
      </c>
      <c r="AO14" s="43"/>
      <c r="AP14" s="43"/>
      <c r="AQ14" s="43"/>
      <c r="AR14" s="43"/>
      <c r="AS14" s="43"/>
      <c r="AT14" s="43"/>
    </row>
    <row r="15" spans="1:46" ht="16.5">
      <c r="A15" s="101"/>
      <c r="B15" s="46"/>
      <c r="C15" s="46"/>
      <c r="D15" s="17"/>
      <c r="E15" s="37">
        <f>IF($G$15=$AH$4,"y","")</f>
      </c>
      <c r="F15" s="30">
        <f>IF($G$15=$AH$4,"y","")</f>
      </c>
      <c r="G15" s="7">
        <v>0.8</v>
      </c>
      <c r="H15" s="30">
        <f>IF($J$15=$AH$4,"y","")</f>
      </c>
      <c r="I15" s="28">
        <f>IF($J$15=$AH$4,"y","")</f>
      </c>
      <c r="J15" s="18">
        <v>0.82</v>
      </c>
      <c r="K15" s="28">
        <f>IF($M$15=$AH$4,"y","")</f>
      </c>
      <c r="L15" s="30">
        <f>IF($M$15=$AH$4,"y","")</f>
      </c>
      <c r="M15" s="7">
        <v>0.85</v>
      </c>
      <c r="N15" s="30">
        <f>IF($P$15=$AH$4,"y","")</f>
      </c>
      <c r="O15" s="28">
        <f>IF($P$15=$AH$4,"y","")</f>
      </c>
      <c r="P15" s="18">
        <v>0.88</v>
      </c>
      <c r="Q15" s="28">
        <f t="shared" si="4"/>
      </c>
      <c r="R15" s="30">
        <f t="shared" si="4"/>
      </c>
      <c r="S15" s="7">
        <v>0.9</v>
      </c>
      <c r="T15" s="30">
        <f t="shared" si="5"/>
      </c>
      <c r="U15" s="28">
        <f t="shared" si="5"/>
      </c>
      <c r="V15" s="18">
        <v>0.92</v>
      </c>
      <c r="W15" s="28">
        <f t="shared" si="6"/>
      </c>
      <c r="X15" s="30">
        <f t="shared" si="6"/>
      </c>
      <c r="Y15" s="7">
        <v>0.94</v>
      </c>
      <c r="Z15" s="30" t="str">
        <f t="shared" si="7"/>
        <v>y</v>
      </c>
      <c r="AA15" s="28" t="str">
        <f t="shared" si="7"/>
        <v>y</v>
      </c>
      <c r="AB15" s="18">
        <v>0.95</v>
      </c>
      <c r="AC15" s="28">
        <f t="shared" si="8"/>
      </c>
      <c r="AD15" s="30">
        <f t="shared" si="8"/>
      </c>
      <c r="AE15" s="7">
        <v>0.96</v>
      </c>
      <c r="AF15" s="30">
        <f t="shared" si="10"/>
      </c>
      <c r="AG15" s="28">
        <f t="shared" si="10"/>
      </c>
      <c r="AH15" s="18">
        <v>0.98</v>
      </c>
      <c r="AI15" s="28">
        <f t="shared" si="9"/>
      </c>
      <c r="AJ15" s="30">
        <f t="shared" si="9"/>
      </c>
      <c r="AK15" s="102">
        <v>1</v>
      </c>
      <c r="AL15" s="43"/>
      <c r="AM15" s="43"/>
      <c r="AN15" s="43">
        <v>0.74</v>
      </c>
      <c r="AO15" s="43"/>
      <c r="AP15" s="43"/>
      <c r="AQ15" s="43"/>
      <c r="AR15" s="43"/>
      <c r="AS15" s="43"/>
      <c r="AT15" s="43"/>
    </row>
    <row r="16" spans="1:46" ht="17.25" thickBot="1">
      <c r="A16" s="103"/>
      <c r="B16" s="27" t="str">
        <f>IF($AH$3&gt;=$D$18,"y","")</f>
        <v>y</v>
      </c>
      <c r="C16" s="27" t="str">
        <f>IF($AH$3&gt;=$D$18,"y","")</f>
        <v>y</v>
      </c>
      <c r="D16" s="20"/>
      <c r="E16" s="38">
        <f>IF($G$15=$AH$4,"y","")</f>
      </c>
      <c r="F16" s="31">
        <f>IF($G$15=$AH$4,"y","")</f>
      </c>
      <c r="G16" s="24"/>
      <c r="H16" s="31">
        <f>IF($J$15=$AH$4,"y","")</f>
      </c>
      <c r="I16" s="31">
        <f>IF($J$15=$AH$4,"y","")</f>
      </c>
      <c r="J16" s="23"/>
      <c r="K16" s="31">
        <f>IF($M$15=$AH$4,"y","")</f>
      </c>
      <c r="L16" s="31">
        <f>IF($M$15=$AH$4,"y","")</f>
      </c>
      <c r="M16" s="23"/>
      <c r="N16" s="31">
        <f>IF($P$15=$AH$4,"y","")</f>
      </c>
      <c r="O16" s="31">
        <f>IF($P$15=$AH$4,"y","")</f>
      </c>
      <c r="P16" s="23"/>
      <c r="Q16" s="31">
        <f>IF($S$15=$AH$4,"y","")</f>
      </c>
      <c r="R16" s="31">
        <f>IF($S$15=$AH$4,"y","")</f>
      </c>
      <c r="S16" s="23"/>
      <c r="T16" s="31">
        <f>IF($V$15=$AH$4,"y","")</f>
      </c>
      <c r="U16" s="36" t="str">
        <f>IF($V$15=$AH$4,"y","Factor F")</f>
        <v>Factor F</v>
      </c>
      <c r="V16" s="22"/>
      <c r="W16" s="31">
        <f>IF($Y$15=$AH$4,"y","")</f>
      </c>
      <c r="X16" s="31">
        <f>IF($Y$15=$AH$4,"y","")</f>
      </c>
      <c r="Y16" s="23"/>
      <c r="Z16" s="31" t="str">
        <f>IF($AB$15=$AH$4,"y","")</f>
        <v>y</v>
      </c>
      <c r="AA16" s="31" t="str">
        <f>IF($AB$15=$AH$4,"y","")</f>
        <v>y</v>
      </c>
      <c r="AB16" s="23"/>
      <c r="AC16" s="31">
        <f>IF($AE$15=$AH$4,"y","")</f>
      </c>
      <c r="AD16" s="31">
        <f>IF($AE$15=$AH$4,"y","")</f>
      </c>
      <c r="AE16" s="23"/>
      <c r="AF16" s="31">
        <f>IF($AH$15=$AH$4,"y","")</f>
      </c>
      <c r="AG16" s="31">
        <f>IF($AH$15=$AH$4,"y","")</f>
      </c>
      <c r="AH16" s="23"/>
      <c r="AI16" s="31">
        <f>IF($AK$15=$AH$4,"y","")</f>
      </c>
      <c r="AJ16" s="31">
        <f>IF($AK$15=$AH$4,"y","")</f>
      </c>
      <c r="AK16" s="104"/>
      <c r="AL16" s="43"/>
      <c r="AM16" s="43"/>
      <c r="AN16" s="43">
        <v>0.75</v>
      </c>
      <c r="AO16" s="43"/>
      <c r="AP16" s="43"/>
      <c r="AQ16" s="43"/>
      <c r="AR16" s="43"/>
      <c r="AS16" s="43"/>
      <c r="AT16" s="43"/>
    </row>
    <row r="17" spans="1:46" s="67" customFormat="1" ht="2.25" customHeight="1">
      <c r="A17" s="105"/>
      <c r="B17" s="60" t="str">
        <f>IF($AH$3&gt;=D18,".","")</f>
        <v>.</v>
      </c>
      <c r="C17" s="61" t="str">
        <f>IF($AH$3&gt;=D18,".","")</f>
        <v>.</v>
      </c>
      <c r="D17" s="62">
        <f>IF(AND($G$15&lt;=$AH$4,G18&lt;=$AH$5,D18=$AH$3),".","")</f>
      </c>
      <c r="E17" s="63">
        <f>IF(AND(G18&gt;=$AH$5,$G$15=$AH$4),".","")</f>
      </c>
      <c r="F17" s="64">
        <f>IF(AND(G18&gt;=$AH$5,$G$15=$AH$4),".","")</f>
      </c>
      <c r="G17" s="65">
        <f>IF(AND($J$15&lt;=$AH$4,J18&lt;=$AH$5,D18=$AH$3),".","")</f>
      </c>
      <c r="H17" s="64">
        <f>IF(AND(J18&gt;=$AH$5,$J$15=$AH$4),".","")</f>
      </c>
      <c r="I17" s="66">
        <f>IF(AND(J18&gt;=$AH$5,$J$15=$AH$4),".","")</f>
      </c>
      <c r="J17" s="62">
        <f>IF(AND($M$15&lt;=$AH$4,M18&lt;=$AH$5,D18=$AH$3),".","")</f>
      </c>
      <c r="K17" s="66">
        <f>IF(AND(M18&gt;=$AH$5,$M$15=$AH$4),".","")</f>
      </c>
      <c r="L17" s="64">
        <f>IF(AND(M18&gt;=$AH$5,$M$15=$AH$4),".","")</f>
      </c>
      <c r="M17" s="65">
        <f>IF(AND($P$15&lt;=$AH$4,P18&lt;=$AH$5,D18=$AH$3),".","")</f>
      </c>
      <c r="N17" s="64">
        <f>IF(AND(P18&gt;=$AH$5,$P$15=$AH$4),".","")</f>
      </c>
      <c r="O17" s="66">
        <f>IF(AND(P18&gt;=$AH$5,$P$15=$AH$4),".","")</f>
      </c>
      <c r="P17" s="62">
        <f>IF(AND($S$15&lt;=$AH$4,S18&lt;=$AH$5,D18=$AH$3),".","")</f>
      </c>
      <c r="Q17" s="66">
        <f>IF(AND(S18&gt;=$AH$5,$S$15=$AH$4),".","")</f>
      </c>
      <c r="R17" s="64">
        <f>IF(AND(S18&gt;=$AH$5,$S$15=$AH$4),".","")</f>
      </c>
      <c r="S17" s="65">
        <f>IF(AND($V$15&lt;=$AH$4,V18&lt;=$AH$5,D18=$AH$3),".","")</f>
      </c>
      <c r="T17" s="64">
        <f>IF(AND(V18&gt;=$AH$5,$V$15=$AH$4),".","")</f>
      </c>
      <c r="U17" s="66">
        <f>IF(AND(V18&gt;=$AH$5,$V$15=$AH$4),".","")</f>
      </c>
      <c r="V17" s="62">
        <f>IF(AND($Y$15&lt;=$AH$4,Y18&lt;=$AH$5,D18=$AH$3),".","")</f>
      </c>
      <c r="W17" s="66">
        <f>IF(AND(Y18&gt;=$AH$5,$Y$15=$AH$4),".","")</f>
      </c>
      <c r="X17" s="64">
        <f>IF(AND(Y18&gt;=$AH$5,$Y$15=$AH$4),".","")</f>
      </c>
      <c r="Y17" s="65">
        <f>IF(AND($AB$15&lt;=$AH$4,AB18&lt;=$AH$5,D18=$AH$3),".","")</f>
      </c>
      <c r="Z17" s="64" t="str">
        <f>IF(AND(AB18&gt;=$AH$5,$AB$15=$AH$4),".","")</f>
        <v>.</v>
      </c>
      <c r="AA17" s="66" t="str">
        <f>IF(AND(AB18&gt;=$AH$5,$AB$15=$AH$4),".","")</f>
        <v>.</v>
      </c>
      <c r="AB17" s="62">
        <f>IF(AND($AE$15&lt;=$AH$4,AE18&lt;=$AH$5,D18=$AH$3),".","")</f>
      </c>
      <c r="AC17" s="66">
        <f>IF(AND(AE18&gt;=$AH$5,$AE$15=$AH$4),".","")</f>
      </c>
      <c r="AD17" s="64">
        <f>IF(AND(AE18&gt;=$AH$5,$AE$15=$AH$4),".","")</f>
      </c>
      <c r="AE17" s="65">
        <f>IF(AND($AH$15&lt;=$AH$4,AH18&lt;=$AH$5,D18=$AH$3),".","")</f>
      </c>
      <c r="AF17" s="64">
        <f>IF(AND(AH18&gt;=$AH$5,$AH$15=$AH$4),".","")</f>
      </c>
      <c r="AG17" s="66">
        <f>IF(AND(AH18&gt;=$AH$5,$AH$15=$AH$4),".","")</f>
      </c>
      <c r="AH17" s="62">
        <f>IF(AND($AK$15&lt;=$AH$4,AK18&lt;=$AH$5,D18=$AH$3),".","")</f>
      </c>
      <c r="AI17" s="66">
        <f>IF(AND(AK18&gt;=$AH$5,$AK$15=$AH$4),".","")</f>
      </c>
      <c r="AJ17" s="64">
        <f>IF(AND(AK18&gt;=$AH$5,$AK$15=$AH$4),".","")</f>
      </c>
      <c r="AK17" s="106"/>
      <c r="AL17" s="79"/>
      <c r="AM17" s="79"/>
      <c r="AN17" s="80">
        <v>0.76</v>
      </c>
      <c r="AO17" s="79"/>
      <c r="AP17" s="79"/>
      <c r="AQ17" s="79"/>
      <c r="AR17" s="79"/>
      <c r="AS17" s="79"/>
      <c r="AT17" s="79"/>
    </row>
    <row r="18" spans="1:46" ht="11.25" customHeight="1">
      <c r="A18" s="107">
        <f>TAN(ACOS(D18))</f>
        <v>1.3333333333333333</v>
      </c>
      <c r="B18" s="52" t="str">
        <f>IF($AH$3&gt;=D18,".","")</f>
        <v>.</v>
      </c>
      <c r="C18" s="26" t="str">
        <f>IF($AH$3&gt;=D18,".","")</f>
        <v>.</v>
      </c>
      <c r="D18" s="18">
        <v>0.6</v>
      </c>
      <c r="E18" s="59">
        <f>IF(AND(G18&gt;=$AH$5,$G$15=$AH$4),".","")</f>
      </c>
      <c r="F18" s="30">
        <f>IF(AND(G18&gt;=$AH$5,$G$15=$AH$4),".","")</f>
      </c>
      <c r="G18" s="10">
        <f>TAN(ACOS(D18))-TAN(ACOS($G$15))</f>
        <v>0.5833333333333335</v>
      </c>
      <c r="H18" s="30">
        <f>IF(AND(J18&gt;=$AH$5,$J$15=$AH$4),".","")</f>
      </c>
      <c r="I18" s="28">
        <f>IF(AND(J18&gt;=$AH$5,$J$15=$AH$4),".","")</f>
      </c>
      <c r="J18" s="53">
        <f>TAN(ACOS(D18))-TAN(ACOS($J$15))</f>
        <v>0.6353290396136169</v>
      </c>
      <c r="K18" s="28">
        <f>IF(AND(M18&gt;=$AH$5,$M$15=$AH$4),".","")</f>
      </c>
      <c r="L18" s="30">
        <f>IF(AND(M18&gt;=$AH$5,$M$15=$AH$4),".","")</f>
      </c>
      <c r="M18" s="10">
        <f>TAN(ACOS(D18))-TAN(ACOS($M$15))</f>
        <v>0.713588994930231</v>
      </c>
      <c r="N18" s="30">
        <f>IF(AND(P18&gt;=$AH$5,$P$15=$AH$4),".","")</f>
      </c>
      <c r="O18" s="28">
        <f>IF(AND(P18&gt;=$AH$5,$P$15=$AH$4),".","")</f>
      </c>
      <c r="P18" s="54">
        <f>TAN(ACOS(D18))-TAN(ACOS($P$15))</f>
        <v>0.7935905111952464</v>
      </c>
      <c r="Q18" s="28">
        <f>IF(AND(S18&gt;=$AH$5,$S$15=$AH$4),".","")</f>
      </c>
      <c r="R18" s="30">
        <f>IF(AND(S18&gt;=$AH$5,$S$15=$AH$4),".","")</f>
      </c>
      <c r="S18" s="10">
        <f>TAN(ACOS(D18))-TAN(ACOS($S$15))</f>
        <v>0.8490112284954807</v>
      </c>
      <c r="T18" s="30">
        <f>IF(AND(V18&gt;=$AH$5,$V$15=$AH$4),".","")</f>
      </c>
      <c r="U18" s="28">
        <f>IF(AND(V18&gt;=$AH$5,$V$15=$AH$4),".","")</f>
      </c>
      <c r="V18" s="54">
        <f>TAN(ACOS(D18))-TAN(ACOS($V$15))</f>
        <v>0.9073351171971287</v>
      </c>
      <c r="W18" s="28">
        <f>IF(AND(Y18&gt;=$AH$5,$Y$15=$AH$4),".","")</f>
      </c>
      <c r="X18" s="30">
        <f>IF(AND(Y18&gt;=$AH$5,$Y$15=$AH$4),".","")</f>
      </c>
      <c r="Y18" s="10">
        <f>TAN(ACOS(D18))-TAN(ACOS($Y$15))</f>
        <v>0.9703817990943548</v>
      </c>
      <c r="Z18" s="30" t="str">
        <f>IF(AND(AB18&gt;=$AH$5,$AB$15=$AH$4),".","")</f>
        <v>.</v>
      </c>
      <c r="AA18" s="28" t="str">
        <f>IF(AND(AB18&gt;=$AH$5,$AB$15=$AH$4),".","")</f>
        <v>.</v>
      </c>
      <c r="AB18" s="54">
        <f>TAN(ACOS(D18))-TAN(ACOS($AB$15))</f>
        <v>1.00464922815447</v>
      </c>
      <c r="AC18" s="28">
        <f>IF(AND(AE18&gt;=$AH$5,$AE$15=$AH$4),".","")</f>
      </c>
      <c r="AD18" s="30">
        <f>IF(AND(AE18&gt;=$AH$5,$AE$15=$AH$4),".","")</f>
      </c>
      <c r="AE18" s="10">
        <f>TAN(ACOS(D18))-TAN(ACOS($AE$15))</f>
        <v>1.0416666666666665</v>
      </c>
      <c r="AF18" s="30">
        <f>IF(AND(AH18&gt;=$AH$5,$AH$15=$AH$4),".","")</f>
      </c>
      <c r="AG18" s="28">
        <f>IF(AND(AH18&gt;=$AH$5,$AH$15=$AH$4),".","")</f>
      </c>
      <c r="AH18" s="54">
        <f>TAN(ACOS(D18))-TAN(ACOS($AH$15))</f>
        <v>1.1302746726993291</v>
      </c>
      <c r="AI18" s="28">
        <f>IF(AND(AK18&gt;=$AH$5,$AK$15=$AH$4),".","")</f>
      </c>
      <c r="AJ18" s="30">
        <f>IF(AND(AK18&gt;=$AH$5,$AK$15=$AH$4),".","")</f>
      </c>
      <c r="AK18" s="108">
        <f>TAN(ACOS(D18))-TAN(ACOS($AK$15))</f>
        <v>1.3333333333333333</v>
      </c>
      <c r="AL18" s="43"/>
      <c r="AM18" s="43"/>
      <c r="AN18" s="81">
        <v>0.77</v>
      </c>
      <c r="AO18" s="43"/>
      <c r="AP18" s="43"/>
      <c r="AQ18" s="43"/>
      <c r="AR18" s="43"/>
      <c r="AS18" s="43"/>
      <c r="AT18" s="43"/>
    </row>
    <row r="19" spans="1:46" s="75" customFormat="1" ht="2.25" customHeight="1" thickBot="1">
      <c r="A19" s="109"/>
      <c r="B19" s="68" t="str">
        <f>IF($AH$3&gt;=D18,".","")</f>
        <v>.</v>
      </c>
      <c r="C19" s="69" t="str">
        <f>IF($AH$3&gt;=D18,".","")</f>
        <v>.</v>
      </c>
      <c r="D19" s="70">
        <f>IF(AND($G$15&lt;=$AH$4,G18&lt;=$AH$5,D18=$AH$3),".","")</f>
      </c>
      <c r="E19" s="71">
        <f>IF(AND(G18&gt;=$AH$5,$G$15=$AH$4),".","")</f>
      </c>
      <c r="F19" s="72">
        <f>IF(AND(G18&gt;=$AH$5,$G$15=$AH$4),".","")</f>
      </c>
      <c r="G19" s="73">
        <f>IF(AND($J$15&lt;=$AH$4,J18&lt;=$AH$5,D18=$AH$3),".","")</f>
      </c>
      <c r="H19" s="72">
        <f>IF(AND(J18&gt;=$AH$5,$J$15=$AH$4),".","")</f>
      </c>
      <c r="I19" s="74">
        <f>IF(AND(J18&gt;=$AH$5,$J$15=$AH$4),".","")</f>
      </c>
      <c r="J19" s="70">
        <f>IF(AND($M$15&lt;=$AH$4,M18&lt;=$AH$5,D18=$AH$3),".","")</f>
      </c>
      <c r="K19" s="74">
        <f>IF(AND(M18&gt;=$AH$5,$M$15=$AH$4),".","")</f>
      </c>
      <c r="L19" s="72">
        <f>IF(AND(M18&gt;=$AH$5,$M$15=$AH$4),".","")</f>
      </c>
      <c r="M19" s="73">
        <f>IF(AND($P$15&lt;=$AH$4,P18&lt;=$AH$5,D18=$AH$3),".","")</f>
      </c>
      <c r="N19" s="72">
        <f>IF(AND(P18&gt;=$AH$5,$P$15=$AH$4),".","")</f>
      </c>
      <c r="O19" s="74">
        <f>IF(AND(P18&gt;=$AH$5,$P$15=$AH$4),".","")</f>
      </c>
      <c r="P19" s="70">
        <f>IF(AND($S$15&lt;=$AH$4,S18&lt;=$AH$5,D18=$AH$3),".","")</f>
      </c>
      <c r="Q19" s="74">
        <f>IF(AND(S18&gt;=$AH$5,$S$15=$AH$4),".","")</f>
      </c>
      <c r="R19" s="72">
        <f>IF(AND(S18&gt;=$AH$5,$S$15=$AH$4),".","")</f>
      </c>
      <c r="S19" s="73">
        <f>IF(AND($V$15&lt;=$AH$4,V18&lt;=$AH$5,D18=$AH$3),".","")</f>
      </c>
      <c r="T19" s="72">
        <f>IF(AND(V18&gt;=$AH$5,$V$15=$AH$4),".","")</f>
      </c>
      <c r="U19" s="74">
        <f>IF(AND(V18&gt;=$AH$5,$V$15=$AH$4),".","")</f>
      </c>
      <c r="V19" s="70">
        <f>IF(AND($Y$15&lt;=$AH$4,Y18&lt;=$AH$5,D18=$AH$3),".","")</f>
      </c>
      <c r="W19" s="74">
        <f>IF(AND(Y18&gt;=$AH$5,$Y$15=$AH$4),".","")</f>
      </c>
      <c r="X19" s="72">
        <f>IF(AND(Y18&gt;=$AH$5,$Y$15=$AH$4),".","")</f>
      </c>
      <c r="Y19" s="73">
        <f>IF(AND($AB$15&lt;=$AH$4,AB18&lt;=$AH$5,D18=$AH$3),".","")</f>
      </c>
      <c r="Z19" s="72" t="str">
        <f>IF(AND(AB18&gt;=$AH$5,$AB$15=$AH$4),".","")</f>
        <v>.</v>
      </c>
      <c r="AA19" s="74" t="str">
        <f>IF(AND(AB18&gt;=$AH$5,$AB$15=$AH$4),".","")</f>
        <v>.</v>
      </c>
      <c r="AB19" s="70">
        <f>IF(AND($AE$15&lt;=$AH$4,AE18&lt;=$AH$5,D18=$AH$3),".","")</f>
      </c>
      <c r="AC19" s="74">
        <f>IF(AND(AE18&gt;=$AH$5,$AE$15=$AH$4),".","")</f>
      </c>
      <c r="AD19" s="72">
        <f>IF(AND(AE18&gt;=$AH$5,$AE$15=$AH$4),".","")</f>
      </c>
      <c r="AE19" s="73">
        <f>IF(AND($AH$15&lt;=$AH$4,AH18&lt;=$AH$5,D18=$AH$3),".","")</f>
      </c>
      <c r="AF19" s="72">
        <f>IF(AND(AH18&gt;=$AH$5,$AH$15=$AH$4),".","")</f>
      </c>
      <c r="AG19" s="74">
        <f>IF(AND(AH18&gt;=$AH$5,$AH$15=$AH$4),".","")</f>
      </c>
      <c r="AH19" s="70">
        <f>IF(AND($AK$15&lt;=$AH$4,AK18&lt;=$AH$5,D18=$AH$3),".","")</f>
      </c>
      <c r="AI19" s="74">
        <f>IF(AND(AK18&gt;=$AH$5,$AK$15=$AH$4),".","")</f>
      </c>
      <c r="AJ19" s="72">
        <f>IF(AND(AK18&gt;=$AH$5,$AK$15=$AH$4),".","")</f>
      </c>
      <c r="AK19" s="110"/>
      <c r="AL19" s="82"/>
      <c r="AM19" s="82"/>
      <c r="AN19" s="83">
        <v>0.78</v>
      </c>
      <c r="AO19" s="82"/>
      <c r="AP19" s="82"/>
      <c r="AQ19" s="82"/>
      <c r="AR19" s="82"/>
      <c r="AS19" s="82"/>
      <c r="AT19" s="82"/>
    </row>
    <row r="20" spans="1:46" s="67" customFormat="1" ht="2.25" customHeight="1">
      <c r="A20" s="105"/>
      <c r="B20" s="60" t="str">
        <f>IF($AH$3&gt;=D21,".","")</f>
        <v>.</v>
      </c>
      <c r="C20" s="61" t="str">
        <f>IF($AH$3&gt;=D21,".","")</f>
        <v>.</v>
      </c>
      <c r="D20" s="62">
        <f>IF(AND($G$15&lt;=$AH$4,G21&lt;=$AH$5,D21=$AH$3),".","")</f>
      </c>
      <c r="E20" s="63">
        <f>IF(AND(G21&gt;=$AH$5,$G$15=$AH$4),".","")</f>
      </c>
      <c r="F20" s="64">
        <f>IF(AND(G21&gt;=$AH$5,$G$15=$AH$4),".","")</f>
      </c>
      <c r="G20" s="65">
        <f>IF(AND($J$15&lt;=$AH$4,J21&lt;=$AH$5,D21=$AH$3),".","")</f>
      </c>
      <c r="H20" s="64">
        <f>IF(AND(J21&gt;=$AH$5,$J$15=$AH$4),".","")</f>
      </c>
      <c r="I20" s="66">
        <f>IF(AND(J21&gt;=$AH$5,$J$15=$AH$4),".","")</f>
      </c>
      <c r="J20" s="62">
        <f>IF(AND($M$15&lt;=$AH$4,M21&lt;=$AH$5,D21=$AH$3),".","")</f>
      </c>
      <c r="K20" s="66">
        <f>IF(AND(M21&gt;=$AH$5,$M$15=$AH$4),".","")</f>
      </c>
      <c r="L20" s="64">
        <f>IF(AND(M21&gt;=$AH$5,$M$15=$AH$4),".","")</f>
      </c>
      <c r="M20" s="65">
        <f>IF(AND($P$15&lt;=$AH$4,P21&lt;=$AH$5,D21=$AH$3),".","")</f>
      </c>
      <c r="N20" s="64">
        <f>IF(AND(P21&gt;=$AH$5,$P$15=$AH$4),".","")</f>
      </c>
      <c r="O20" s="66">
        <f>IF(AND(P21&gt;=$AH$5,$P$15=$AH$4),".","")</f>
      </c>
      <c r="P20" s="62">
        <f>IF(AND($S$15&lt;=$AH$4,S21&lt;=$AH$5,D21=$AH$3),".","")</f>
      </c>
      <c r="Q20" s="66">
        <f>IF(AND(S21&gt;=$AH$5,$S$15=$AH$4),".","")</f>
      </c>
      <c r="R20" s="64">
        <f>IF(AND(S21&gt;=$AH$5,$S$15=$AH$4),".","")</f>
      </c>
      <c r="S20" s="65">
        <f>IF(AND($V$15&lt;=$AH$4,V21&lt;=$AH$5,D21=$AH$3),".","")</f>
      </c>
      <c r="T20" s="64">
        <f>IF(AND(V21&gt;=$AH$5,$V$15=$AH$4),".","")</f>
      </c>
      <c r="U20" s="66">
        <f>IF(AND(V21&gt;=$AH$5,$V$15=$AH$4),".","")</f>
      </c>
      <c r="V20" s="62">
        <f>IF(AND($Y$15&lt;=$AH$4,Y21&lt;=$AH$5,D21=$AH$3),".","")</f>
      </c>
      <c r="W20" s="66">
        <f>IF(AND(Y21&gt;=$AH$5,$Y$15=$AH$4),".","")</f>
      </c>
      <c r="X20" s="64">
        <f>IF(AND(Y21&gt;=$AH$5,$Y$15=$AH$4),".","")</f>
      </c>
      <c r="Y20" s="65">
        <f>IF(AND($AB$15&lt;=$AH$4,AB21&lt;=$AH$5,D21=$AH$3),".","")</f>
      </c>
      <c r="Z20" s="64" t="str">
        <f>IF(AND(AB21&gt;=$AH$5,$AB$15=$AH$4),".","")</f>
        <v>.</v>
      </c>
      <c r="AA20" s="66" t="str">
        <f>IF(AND(AB21&gt;=$AH$5,$AB$15=$AH$4),".","")</f>
        <v>.</v>
      </c>
      <c r="AB20" s="62">
        <f>IF(AND($AE$15&lt;=$AH$4,AE21&lt;=$AH$5,D21=$AH$3),".","")</f>
      </c>
      <c r="AC20" s="66">
        <f>IF(AND(AE21&gt;=$AH$5,$AE$15=$AH$4),".","")</f>
      </c>
      <c r="AD20" s="64">
        <f>IF(AND(AE21&gt;=$AH$5,$AE$15=$AH$4),".","")</f>
      </c>
      <c r="AE20" s="65">
        <f>IF(AND($AH$15&lt;=$AH$4,AH21&lt;=$AH$5,D21=$AH$3),".","")</f>
      </c>
      <c r="AF20" s="64">
        <f>IF(AND(AH21&gt;=$AH$5,$AH$15=$AH$4),".","")</f>
      </c>
      <c r="AG20" s="66">
        <f>IF(AND(AH21&gt;=$AH$5,$AH$15=$AH$4),".","")</f>
      </c>
      <c r="AH20" s="62">
        <f>IF(AND($AK$15&lt;=$AH$4,AK21&lt;=$AH$5,D21=$AH$3),".","")</f>
      </c>
      <c r="AI20" s="66">
        <f>IF(AND(AK21&gt;=$AH$5,$AK$15=$AH$4),".","")</f>
      </c>
      <c r="AJ20" s="64">
        <f>IF(AND(AK21&gt;=$AH$5,$AK$15=$AH$4),".","")</f>
      </c>
      <c r="AK20" s="106"/>
      <c r="AL20" s="79"/>
      <c r="AM20" s="79"/>
      <c r="AN20" s="80">
        <v>0.79</v>
      </c>
      <c r="AO20" s="79"/>
      <c r="AP20" s="79"/>
      <c r="AQ20" s="79"/>
      <c r="AR20" s="79"/>
      <c r="AS20" s="79"/>
      <c r="AT20" s="79"/>
    </row>
    <row r="21" spans="1:46" ht="11.25" customHeight="1">
      <c r="A21" s="107">
        <f>TAN(ACOS(D21))</f>
        <v>1.29901871053492</v>
      </c>
      <c r="B21" s="52" t="str">
        <f>IF($AH$3&gt;=D21,"y","")</f>
        <v>y</v>
      </c>
      <c r="C21" s="26" t="str">
        <f>IF($AH$3&gt;=D21,"y","")</f>
        <v>y</v>
      </c>
      <c r="D21" s="18">
        <v>0.61</v>
      </c>
      <c r="E21" s="59">
        <f>IF(AND(G21&gt;=$AH$5,$G$15=$AH$4),"y","")</f>
      </c>
      <c r="F21" s="30">
        <f>IF(AND(G21&gt;=$AH$5,$G$15=$AH$4),"y","")</f>
      </c>
      <c r="G21" s="10">
        <f>TAN(ACOS(D21))-TAN(ACOS($G$15))</f>
        <v>0.5490187105349202</v>
      </c>
      <c r="H21" s="30">
        <f>IF(AND(J21&gt;=$AH$5,$J$15=$AH$4),"y","")</f>
      </c>
      <c r="I21" s="28">
        <f>IF(AND(J21&gt;=$AH$5,$J$15=$AH$4),"y","")</f>
      </c>
      <c r="J21" s="54">
        <f>TAN(ACOS(D21))-TAN(ACOS($J$15))</f>
        <v>0.6010144168152036</v>
      </c>
      <c r="K21" s="28">
        <f>IF(AND(M21&gt;=$AH$5,$M$15=$AH$4),"y","")</f>
      </c>
      <c r="L21" s="30">
        <f>IF(AND(M21&gt;=$AH$5,$M$15=$AH$4),"y","")</f>
      </c>
      <c r="M21" s="10">
        <f>TAN(ACOS(D21))-TAN(ACOS($M$15))</f>
        <v>0.6792743721318177</v>
      </c>
      <c r="N21" s="30">
        <f>IF(AND(P21&gt;=$AH$5,$P$15=$AH$4),"y","")</f>
      </c>
      <c r="O21" s="28">
        <f>IF(AND(P21&gt;=$AH$5,$P$15=$AH$4),"y","")</f>
      </c>
      <c r="P21" s="54">
        <f>TAN(ACOS(D21))-TAN(ACOS($P$15))</f>
        <v>0.7592758883968331</v>
      </c>
      <c r="Q21" s="28">
        <f>IF(AND(S21&gt;=$AH$5,$S$15=$AH$4),"y","")</f>
      </c>
      <c r="R21" s="30">
        <f>IF(AND(S21&gt;=$AH$5,$S$15=$AH$4),"y","")</f>
      </c>
      <c r="S21" s="10">
        <f>TAN(ACOS(D21))-TAN(ACOS($S$15))</f>
        <v>0.8146966056970675</v>
      </c>
      <c r="T21" s="30">
        <f>IF(AND(V21&gt;=$AH$5,$V$15=$AH$4),"y","")</f>
      </c>
      <c r="U21" s="28">
        <f>IF(AND(V21&gt;=$AH$5,$V$15=$AH$4),"y","")</f>
      </c>
      <c r="V21" s="54">
        <f>TAN(ACOS(D21))-TAN(ACOS($V$15))</f>
        <v>0.8730204943987154</v>
      </c>
      <c r="W21" s="28">
        <f>IF(AND(Y21&gt;=$AH$5,$Y$15=$AH$4),"y","")</f>
      </c>
      <c r="X21" s="30">
        <f>IF(AND(Y21&gt;=$AH$5,$Y$15=$AH$4),"y","")</f>
      </c>
      <c r="Y21" s="10">
        <f>TAN(ACOS(D21))-TAN(ACOS($Y$15))</f>
        <v>0.9360671762959416</v>
      </c>
      <c r="Z21" s="30" t="str">
        <f>IF(AND(AB21&gt;=$AH$5,$AB$15=$AH$4),"y","")</f>
        <v>y</v>
      </c>
      <c r="AA21" s="28" t="str">
        <f>IF(AND(AB21&gt;=$AH$5,$AB$15=$AH$4),"y","")</f>
        <v>y</v>
      </c>
      <c r="AB21" s="54">
        <f>TAN(ACOS(D21))-TAN(ACOS($AB$15))</f>
        <v>0.9703346053560569</v>
      </c>
      <c r="AC21" s="28">
        <f>IF(AND(AE21&gt;=$AH$5,$AE$15=$AH$4),"y","")</f>
      </c>
      <c r="AD21" s="30">
        <f>IF(AND(AE21&gt;=$AH$5,$AE$15=$AH$4),"y","")</f>
      </c>
      <c r="AE21" s="10">
        <f>TAN(ACOS(D21))-TAN(ACOS($AE$15))</f>
        <v>1.007352043868253</v>
      </c>
      <c r="AF21" s="30">
        <f>IF(AND(AH21&gt;=$AH$5,$AH$15=$AH$4),"y","")</f>
      </c>
      <c r="AG21" s="28">
        <f>IF(AND(AH21&gt;=$AH$5,$AH$15=$AH$4),"y","")</f>
      </c>
      <c r="AH21" s="54">
        <f>TAN(ACOS(D21))-TAN(ACOS($AH$15))</f>
        <v>1.095960049900916</v>
      </c>
      <c r="AI21" s="28">
        <f>IF(AND(AK21&gt;=$AH$5,$AK$15=$AH$4),"y","")</f>
      </c>
      <c r="AJ21" s="30">
        <f>IF(AND(AK21&gt;=$AH$5,$AK$15=$AH$4),"y","")</f>
      </c>
      <c r="AK21" s="108">
        <f>TAN(ACOS(D21))-TAN(ACOS($AK$15))</f>
        <v>1.29901871053492</v>
      </c>
      <c r="AL21" s="43"/>
      <c r="AM21" s="43"/>
      <c r="AN21" s="81">
        <v>0.8</v>
      </c>
      <c r="AO21" s="43"/>
      <c r="AP21" s="43"/>
      <c r="AQ21" s="43"/>
      <c r="AR21" s="43"/>
      <c r="AS21" s="43"/>
      <c r="AT21" s="43"/>
    </row>
    <row r="22" spans="1:46" s="75" customFormat="1" ht="2.25" customHeight="1" thickBot="1">
      <c r="A22" s="109"/>
      <c r="B22" s="68" t="str">
        <f>IF($AH$3&gt;=D21,".","")</f>
        <v>.</v>
      </c>
      <c r="C22" s="69" t="str">
        <f>IF($AH$3&gt;=D21,".","")</f>
        <v>.</v>
      </c>
      <c r="D22" s="70">
        <f>IF(AND($G$15&lt;=$AH$4,G21&lt;=$AH$5,D21=$AH$3),".","")</f>
      </c>
      <c r="E22" s="71">
        <f>IF(AND(G21&gt;=$AH$5,$G$15=$AH$4),".","")</f>
      </c>
      <c r="F22" s="72">
        <f>IF(AND(G21&gt;=$AH$5,$G$15=$AH$4),".","")</f>
      </c>
      <c r="G22" s="73">
        <f>IF(AND($J$15&lt;=$AH$4,J21&lt;=$AH$5,D21=$AH$3),".","")</f>
      </c>
      <c r="H22" s="72">
        <f>IF(AND(J21&gt;=$AH$5,$J$15=$AH$4),".","")</f>
      </c>
      <c r="I22" s="74">
        <f>IF(AND(J21&gt;=$AH$5,$J$15=$AH$4),".","")</f>
      </c>
      <c r="J22" s="70">
        <f>IF(AND($M$15&lt;=$AH$4,M21&lt;=$AH$5,D21=$AH$3),".","")</f>
      </c>
      <c r="K22" s="74">
        <f>IF(AND(M21&gt;=$AH$5,$M$15=$AH$4),".","")</f>
      </c>
      <c r="L22" s="72">
        <f>IF(AND(M21&gt;=$AH$5,$M$15=$AH$4),".","")</f>
      </c>
      <c r="M22" s="73">
        <f>IF(AND($P$15&lt;=$AH$4,P21&lt;=$AH$5,D21=$AH$3),".","")</f>
      </c>
      <c r="N22" s="72">
        <f>IF(AND(P21&gt;=$AH$5,$P$15=$AH$4),".","")</f>
      </c>
      <c r="O22" s="74">
        <f>IF(AND(P21&gt;=$AH$5,$P$15=$AH$4),".","")</f>
      </c>
      <c r="P22" s="70">
        <f>IF(AND($S$15&lt;=$AH$4,S21&lt;=$AH$5,D21=$AH$3),".","")</f>
      </c>
      <c r="Q22" s="74">
        <f>IF(AND(S21&gt;=$AH$5,$S$15=$AH$4),".","")</f>
      </c>
      <c r="R22" s="72">
        <f>IF(AND(S21&gt;=$AH$5,$S$15=$AH$4),".","")</f>
      </c>
      <c r="S22" s="73">
        <f>IF(AND($V$15&lt;=$AH$4,V21&lt;=$AH$5,D21=$AH$3),".","")</f>
      </c>
      <c r="T22" s="72">
        <f>IF(AND(V21&gt;=$AH$5,$V$15=$AH$4),".","")</f>
      </c>
      <c r="U22" s="74">
        <f>IF(AND(V21&gt;=$AH$5,$V$15=$AH$4),".","")</f>
      </c>
      <c r="V22" s="70">
        <f>IF(AND($Y$15&lt;=$AH$4,Y21&lt;=$AH$5,D21=$AH$3),".","")</f>
      </c>
      <c r="W22" s="74">
        <f>IF(AND(Y21&gt;=$AH$5,$Y$15=$AH$4),".","")</f>
      </c>
      <c r="X22" s="72">
        <f>IF(AND(Y21&gt;=$AH$5,$Y$15=$AH$4),".","")</f>
      </c>
      <c r="Y22" s="73">
        <f>IF(AND($AB$15&lt;=$AH$4,AB21&lt;=$AH$5,D21=$AH$3),".","")</f>
      </c>
      <c r="Z22" s="72" t="str">
        <f>IF(AND(AB21&gt;=$AH$5,$AB$15=$AH$4),".","")</f>
        <v>.</v>
      </c>
      <c r="AA22" s="74" t="str">
        <f>IF(AND(AB21&gt;=$AH$5,$AB$15=$AH$4),".","")</f>
        <v>.</v>
      </c>
      <c r="AB22" s="70">
        <f>IF(AND($AE$15&lt;=$AH$4,AE21&lt;=$AH$5,D21=$AH$3),".","")</f>
      </c>
      <c r="AC22" s="74">
        <f>IF(AND(AE21&gt;=$AH$5,$AE$15=$AH$4),".","")</f>
      </c>
      <c r="AD22" s="72">
        <f>IF(AND(AE21&gt;=$AH$5,$AE$15=$AH$4),".","")</f>
      </c>
      <c r="AE22" s="73">
        <f>IF(AND($AH$15&lt;=$AH$4,AH21&lt;=$AH$5,D21=$AH$3),".","")</f>
      </c>
      <c r="AF22" s="72">
        <f>IF(AND(AH21&gt;=$AH$5,$AH$15=$AH$4),".","")</f>
      </c>
      <c r="AG22" s="74">
        <f>IF(AND(AH21&gt;=$AH$5,$AH$15=$AH$4),".","")</f>
      </c>
      <c r="AH22" s="70">
        <f>IF(AND($AK$15&lt;=$AH$4,AK21&lt;=$AH$5,D21=$AH$3),".","")</f>
      </c>
      <c r="AI22" s="74">
        <f>IF(AND(AK21&gt;=$AH$5,$AK$15=$AH$4),".","")</f>
      </c>
      <c r="AJ22" s="72">
        <f>IF(AND(AK21&gt;=$AH$5,$AK$15=$AH$4),".","")</f>
      </c>
      <c r="AK22" s="110"/>
      <c r="AL22" s="82"/>
      <c r="AM22" s="82"/>
      <c r="AN22" s="83">
        <v>0.81</v>
      </c>
      <c r="AO22" s="82"/>
      <c r="AP22" s="82"/>
      <c r="AQ22" s="82"/>
      <c r="AR22" s="82"/>
      <c r="AS22" s="82"/>
      <c r="AT22" s="82"/>
    </row>
    <row r="23" spans="1:46" s="67" customFormat="1" ht="2.25" customHeight="1">
      <c r="A23" s="105"/>
      <c r="B23" s="60" t="str">
        <f>IF($AH$3&gt;=D24,".","")</f>
        <v>.</v>
      </c>
      <c r="C23" s="61" t="str">
        <f>IF($AH$3&gt;=D24,".","")</f>
        <v>.</v>
      </c>
      <c r="D23" s="62">
        <f>IF(AND($G$15&lt;=$AH$4,G24&lt;=$AH$5,D24=$AH$3),".","")</f>
      </c>
      <c r="E23" s="63">
        <f>IF(AND(G24&gt;=$AH$5,$G$15=$AH$4),".","")</f>
      </c>
      <c r="F23" s="64">
        <f>IF(AND(G24&gt;=$AH$5,$G$15=$AH$4),".","")</f>
      </c>
      <c r="G23" s="65">
        <f>IF(AND($J$15&lt;=$AH$4,J24&lt;=$AH$5,D24=$AH$3),".","")</f>
      </c>
      <c r="H23" s="64">
        <f>IF(AND(J24&gt;=$AH$5,$J$15=$AH$4),".","")</f>
      </c>
      <c r="I23" s="66">
        <f>IF(AND(J24&gt;=$AH$5,$J$15=$AH$4),".","")</f>
      </c>
      <c r="J23" s="62">
        <f>IF(AND($M$15&lt;=$AH$4,M24&lt;=$AH$5,D24=$AH$3),".","")</f>
      </c>
      <c r="K23" s="66">
        <f>IF(AND(M24&gt;=$AH$5,$M$15=$AH$4),".","")</f>
      </c>
      <c r="L23" s="64">
        <f>IF(AND(M24&gt;=$AH$5,$M$15=$AH$4),".","")</f>
      </c>
      <c r="M23" s="65">
        <f>IF(AND($P$15&lt;=$AH$4,P24&lt;=$AH$5,D24=$AH$3),".","")</f>
      </c>
      <c r="N23" s="64">
        <f>IF(AND(P24&gt;=$AH$5,$P$15=$AH$4),".","")</f>
      </c>
      <c r="O23" s="66">
        <f>IF(AND(P24&gt;=$AH$5,$P$15=$AH$4),".","")</f>
      </c>
      <c r="P23" s="62">
        <f>IF(AND($S$15&lt;=$AH$4,S24&lt;=$AH$5,D24=$AH$3),".","")</f>
      </c>
      <c r="Q23" s="66">
        <f>IF(AND(S24&gt;=$AH$5,$S$15=$AH$4),".","")</f>
      </c>
      <c r="R23" s="64">
        <f>IF(AND(S24&gt;=$AH$5,$S$15=$AH$4),".","")</f>
      </c>
      <c r="S23" s="65">
        <f>IF(AND($V$15&lt;=$AH$4,V24&lt;=$AH$5,D24=$AH$3),".","")</f>
      </c>
      <c r="T23" s="64">
        <f>IF(AND(V24&gt;=$AH$5,$V$15=$AH$4),".","")</f>
      </c>
      <c r="U23" s="66">
        <f>IF(AND(V24&gt;=$AH$5,$V$15=$AH$4),".","")</f>
      </c>
      <c r="V23" s="62">
        <f>IF(AND($Y$15&lt;=$AH$4,Y24&lt;=$AH$5,D24=$AH$3),".","")</f>
      </c>
      <c r="W23" s="66">
        <f>IF(AND(Y24&gt;=$AH$5,$Y$15=$AH$4),".","")</f>
      </c>
      <c r="X23" s="64">
        <f>IF(AND(Y24&gt;=$AH$5,$Y$15=$AH$4),".","")</f>
      </c>
      <c r="Y23" s="65">
        <f>IF(AND($AB$15&lt;=$AH$4,AB24&lt;=$AH$5,D24=$AH$3),".","")</f>
      </c>
      <c r="Z23" s="64" t="str">
        <f>IF(AND(AB24&gt;=$AH$5,$AB$15=$AH$4),".","")</f>
        <v>.</v>
      </c>
      <c r="AA23" s="66" t="str">
        <f>IF(AND(AB24&gt;=$AH$5,$AB$15=$AH$4),".","")</f>
        <v>.</v>
      </c>
      <c r="AB23" s="62">
        <f>IF(AND($AE$15&lt;=$AH$4,AE24&lt;=$AH$5,D24=$AH$3),".","")</f>
      </c>
      <c r="AC23" s="66">
        <f>IF(AND(AE24&gt;=$AH$5,$AE$15=$AH$4),".","")</f>
      </c>
      <c r="AD23" s="64">
        <f>IF(AND(AE24&gt;=$AH$5,$AE$15=$AH$4),".","")</f>
      </c>
      <c r="AE23" s="65">
        <f>IF(AND($AH$15&lt;=$AH$4,AH24&lt;=$AH$5,D24=$AH$3),".","")</f>
      </c>
      <c r="AF23" s="64">
        <f>IF(AND(AH24&gt;=$AH$5,$AH$15=$AH$4),".","")</f>
      </c>
      <c r="AG23" s="66">
        <f>IF(AND(AH24&gt;=$AH$5,$AH$15=$AH$4),".","")</f>
      </c>
      <c r="AH23" s="62">
        <f>IF(AND($AK$15&lt;=$AH$4,AK24&lt;=$AH$5,D24=$AH$3),".","")</f>
      </c>
      <c r="AI23" s="66">
        <f>IF(AND(AK24&gt;=$AH$5,$AK$15=$AH$4),".","")</f>
      </c>
      <c r="AJ23" s="64">
        <f>IF(AND(AK24&gt;=$AH$5,$AK$15=$AH$4),".","")</f>
      </c>
      <c r="AK23" s="106"/>
      <c r="AL23" s="79"/>
      <c r="AM23" s="79"/>
      <c r="AN23" s="80">
        <v>0.82</v>
      </c>
      <c r="AO23" s="79"/>
      <c r="AP23" s="79"/>
      <c r="AQ23" s="79"/>
      <c r="AR23" s="79"/>
      <c r="AS23" s="79"/>
      <c r="AT23" s="79"/>
    </row>
    <row r="24" spans="1:46" ht="11.25" customHeight="1">
      <c r="A24" s="107">
        <f>TAN(ACOS(D24))</f>
        <v>1.2654867900601954</v>
      </c>
      <c r="B24" s="52" t="str">
        <f>IF($AH$3&gt;=D24,"y","")</f>
        <v>y</v>
      </c>
      <c r="C24" s="26" t="str">
        <f>IF($AH$3&gt;=D24,"y","")</f>
        <v>y</v>
      </c>
      <c r="D24" s="18">
        <v>0.62</v>
      </c>
      <c r="E24" s="59">
        <f>IF(AND(G24&gt;=$AH$5,$G$15=$AH$4),"y","")</f>
      </c>
      <c r="F24" s="30">
        <f>IF(AND(G24&gt;=$AH$5,$G$15=$AH$4),"y","")</f>
      </c>
      <c r="G24" s="10">
        <f>TAN(ACOS(D24))-TAN(ACOS($G$15))</f>
        <v>0.5154867900601956</v>
      </c>
      <c r="H24" s="30">
        <f>IF(AND(J24&gt;=$AH$5,$J$15=$AH$4),"y","")</f>
      </c>
      <c r="I24" s="28">
        <f>IF(AND(J24&gt;=$AH$5,$J$15=$AH$4),"y","")</f>
      </c>
      <c r="J24" s="54">
        <f>TAN(ACOS(D24))-TAN(ACOS($J$15))</f>
        <v>0.567482496340479</v>
      </c>
      <c r="K24" s="28">
        <f>IF(AND(M24&gt;=$AH$5,$M$15=$AH$4),"y","")</f>
      </c>
      <c r="L24" s="30">
        <f>IF(AND(M24&gt;=$AH$5,$M$15=$AH$4),"y","")</f>
      </c>
      <c r="M24" s="10">
        <f>TAN(ACOS(D24))-TAN(ACOS($M$15))</f>
        <v>0.6457424516570931</v>
      </c>
      <c r="N24" s="30">
        <f>IF(AND(P24&gt;=$AH$5,$P$15=$AH$4),"y","")</f>
      </c>
      <c r="O24" s="28">
        <f>IF(AND(P24&gt;=$AH$5,$P$15=$AH$4),"y","")</f>
      </c>
      <c r="P24" s="54">
        <f>TAN(ACOS(D24))-TAN(ACOS($P$15))</f>
        <v>0.7257439679221085</v>
      </c>
      <c r="Q24" s="28">
        <f>IF(AND(S24&gt;=$AH$5,$S$15=$AH$4),"y","")</f>
      </c>
      <c r="R24" s="30">
        <f>IF(AND(S24&gt;=$AH$5,$S$15=$AH$4),"y","")</f>
      </c>
      <c r="S24" s="10">
        <f>TAN(ACOS(D24))-TAN(ACOS($S$15))</f>
        <v>0.7811646852223428</v>
      </c>
      <c r="T24" s="30">
        <f>IF(AND(V24&gt;=$AH$5,$V$15=$AH$4),"y","")</f>
      </c>
      <c r="U24" s="28">
        <f>IF(AND(V24&gt;=$AH$5,$V$15=$AH$4),"y","")</f>
      </c>
      <c r="V24" s="54">
        <f>TAN(ACOS(D24))-TAN(ACOS($V$15))</f>
        <v>0.8394885739239908</v>
      </c>
      <c r="W24" s="28">
        <f>IF(AND(Y24&gt;=$AH$5,$Y$15=$AH$4),"y","")</f>
      </c>
      <c r="X24" s="30">
        <f>IF(AND(Y24&gt;=$AH$5,$Y$15=$AH$4),"y","")</f>
      </c>
      <c r="Y24" s="10">
        <f>TAN(ACOS(D24))-TAN(ACOS($Y$15))</f>
        <v>0.902535255821217</v>
      </c>
      <c r="Z24" s="30" t="str">
        <f>IF(AND(AB24&gt;=$AH$5,$AB$15=$AH$4),"y","")</f>
        <v>y</v>
      </c>
      <c r="AA24" s="28" t="str">
        <f>IF(AND(AB24&gt;=$AH$5,$AB$15=$AH$4),"y","")</f>
        <v>y</v>
      </c>
      <c r="AB24" s="54">
        <f>TAN(ACOS(D24))-TAN(ACOS($AB$15))</f>
        <v>0.9368026848813322</v>
      </c>
      <c r="AC24" s="28">
        <f>IF(AND(AE24&gt;=$AH$5,$AE$15=$AH$4),"y","")</f>
      </c>
      <c r="AD24" s="30">
        <f>IF(AND(AE24&gt;=$AH$5,$AE$15=$AH$4),"y","")</f>
      </c>
      <c r="AE24" s="10">
        <f>TAN(ACOS(D24))-TAN(ACOS($AE$15))</f>
        <v>0.9738201233935285</v>
      </c>
      <c r="AF24" s="30">
        <f>IF(AND(AH24&gt;=$AH$5,$AH$15=$AH$4),"y","")</f>
      </c>
      <c r="AG24" s="28">
        <f>IF(AND(AH24&gt;=$AH$5,$AH$15=$AH$4),"y","")</f>
      </c>
      <c r="AH24" s="54">
        <f>TAN(ACOS(D24))-TAN(ACOS($AH$15))</f>
        <v>1.0624281294261912</v>
      </c>
      <c r="AI24" s="28">
        <f>IF(AND(AK24&gt;=$AH$5,$AK$15=$AH$4),"y","")</f>
      </c>
      <c r="AJ24" s="30">
        <f>IF(AND(AK24&gt;=$AH$5,$AK$15=$AH$4),"y","")</f>
      </c>
      <c r="AK24" s="108">
        <f>TAN(ACOS(D24))-TAN(ACOS($AK$15))</f>
        <v>1.2654867900601954</v>
      </c>
      <c r="AL24" s="43"/>
      <c r="AM24" s="43"/>
      <c r="AN24" s="81">
        <v>0.83</v>
      </c>
      <c r="AO24" s="43"/>
      <c r="AP24" s="43"/>
      <c r="AQ24" s="43"/>
      <c r="AR24" s="43"/>
      <c r="AS24" s="43"/>
      <c r="AT24" s="43"/>
    </row>
    <row r="25" spans="1:46" s="75" customFormat="1" ht="2.25" customHeight="1" thickBot="1">
      <c r="A25" s="109"/>
      <c r="B25" s="68" t="str">
        <f>IF($AH$3&gt;=D24,".","")</f>
        <v>.</v>
      </c>
      <c r="C25" s="69" t="str">
        <f>IF($AH$3&gt;=D24,".","")</f>
        <v>.</v>
      </c>
      <c r="D25" s="70">
        <f>IF(AND($G$15&lt;=$AH$4,G24&lt;=$AH$5,D24=$AH$3),".","")</f>
      </c>
      <c r="E25" s="71">
        <f>IF(AND(G24&gt;=$AH$5,$G$15=$AH$4),".","")</f>
      </c>
      <c r="F25" s="72">
        <f>IF(AND(G24&gt;=$AH$5,$G$15=$AH$4),".","")</f>
      </c>
      <c r="G25" s="73">
        <f>IF(AND($J$15&lt;=$AH$4,J24&lt;=$AH$5,D24=$AH$3),".","")</f>
      </c>
      <c r="H25" s="72">
        <f>IF(AND(J24&gt;=$AH$5,$J$15=$AH$4),".","")</f>
      </c>
      <c r="I25" s="74">
        <f>IF(AND(J24&gt;=$AH$5,$J$15=$AH$4),".","")</f>
      </c>
      <c r="J25" s="70">
        <f>IF(AND($M$15&lt;=$AH$4,M24&lt;=$AH$5,D24=$AH$3),".","")</f>
      </c>
      <c r="K25" s="74">
        <f>IF(AND(M24&gt;=$AH$5,$M$15=$AH$4),".","")</f>
      </c>
      <c r="L25" s="72">
        <f>IF(AND(M24&gt;=$AH$5,$M$15=$AH$4),".","")</f>
      </c>
      <c r="M25" s="73">
        <f>IF(AND($P$15&lt;=$AH$4,P24&lt;=$AH$5,D24=$AH$3),".","")</f>
      </c>
      <c r="N25" s="72">
        <f>IF(AND(P24&gt;=$AH$5,$P$15=$AH$4),".","")</f>
      </c>
      <c r="O25" s="74">
        <f>IF(AND(P24&gt;=$AH$5,$P$15=$AH$4),".","")</f>
      </c>
      <c r="P25" s="70">
        <f>IF(AND($S$15&lt;=$AH$4,S24&lt;=$AH$5,D24=$AH$3),".","")</f>
      </c>
      <c r="Q25" s="74">
        <f>IF(AND(S24&gt;=$AH$5,$S$15=$AH$4),".","")</f>
      </c>
      <c r="R25" s="72">
        <f>IF(AND(S24&gt;=$AH$5,$S$15=$AH$4),".","")</f>
      </c>
      <c r="S25" s="73">
        <f>IF(AND($V$15&lt;=$AH$4,V24&lt;=$AH$5,D24=$AH$3),".","")</f>
      </c>
      <c r="T25" s="72">
        <f>IF(AND(V24&gt;=$AH$5,$V$15=$AH$4),".","")</f>
      </c>
      <c r="U25" s="74">
        <f>IF(AND(V24&gt;=$AH$5,$V$15=$AH$4),".","")</f>
      </c>
      <c r="V25" s="70">
        <f>IF(AND($Y$15&lt;=$AH$4,Y24&lt;=$AH$5,D24=$AH$3),".","")</f>
      </c>
      <c r="W25" s="74">
        <f>IF(AND(Y24&gt;=$AH$5,$Y$15=$AH$4),".","")</f>
      </c>
      <c r="X25" s="72">
        <f>IF(AND(Y24&gt;=$AH$5,$Y$15=$AH$4),".","")</f>
      </c>
      <c r="Y25" s="73">
        <f>IF(AND($AB$15&lt;=$AH$4,AB24&lt;=$AH$5,D24=$AH$3),".","")</f>
      </c>
      <c r="Z25" s="72" t="str">
        <f>IF(AND(AB24&gt;=$AH$5,$AB$15=$AH$4),".","")</f>
        <v>.</v>
      </c>
      <c r="AA25" s="74" t="str">
        <f>IF(AND(AB24&gt;=$AH$5,$AB$15=$AH$4),".","")</f>
        <v>.</v>
      </c>
      <c r="AB25" s="70">
        <f>IF(AND($AE$15&lt;=$AH$4,AE24&lt;=$AH$5,D24=$AH$3),".","")</f>
      </c>
      <c r="AC25" s="74">
        <f>IF(AND(AE24&gt;=$AH$5,$AE$15=$AH$4),".","")</f>
      </c>
      <c r="AD25" s="72">
        <f>IF(AND(AE24&gt;=$AH$5,$AE$15=$AH$4),".","")</f>
      </c>
      <c r="AE25" s="73">
        <f>IF(AND($AH$15&lt;=$AH$4,AH24&lt;=$AH$5,D24=$AH$3),".","")</f>
      </c>
      <c r="AF25" s="72">
        <f>IF(AND(AH24&gt;=$AH$5,$AH$15=$AH$4),".","")</f>
      </c>
      <c r="AG25" s="74">
        <f>IF(AND(AH24&gt;=$AH$5,$AH$15=$AH$4),".","")</f>
      </c>
      <c r="AH25" s="70">
        <f>IF(AND($AK$15&lt;=$AH$4,AK24&lt;=$AH$5,D24=$AH$3),".","")</f>
      </c>
      <c r="AI25" s="74">
        <f>IF(AND(AK24&gt;=$AH$5,$AK$15=$AH$4),".","")</f>
      </c>
      <c r="AJ25" s="72">
        <f>IF(AND(AK24&gt;=$AH$5,$AK$15=$AH$4),".","")</f>
      </c>
      <c r="AK25" s="110"/>
      <c r="AL25" s="82"/>
      <c r="AM25" s="82"/>
      <c r="AN25" s="83">
        <v>0.84</v>
      </c>
      <c r="AO25" s="82"/>
      <c r="AP25" s="82"/>
      <c r="AQ25" s="82"/>
      <c r="AR25" s="82"/>
      <c r="AS25" s="82"/>
      <c r="AT25" s="82"/>
    </row>
    <row r="26" spans="1:46" s="67" customFormat="1" ht="2.25" customHeight="1">
      <c r="A26" s="105"/>
      <c r="B26" s="60" t="str">
        <f>IF($AH$3&gt;=D27,".","")</f>
        <v>.</v>
      </c>
      <c r="C26" s="61" t="str">
        <f>IF($AH$3&gt;=D27,".","")</f>
        <v>.</v>
      </c>
      <c r="D26" s="62">
        <f>IF(AND($G$15&lt;=$AH$4,G27&lt;=$AH$5,D27=$AH$3),".","")</f>
      </c>
      <c r="E26" s="63">
        <f>IF(AND(G27&gt;=$AH$5,$G$15=$AH$4),".","")</f>
      </c>
      <c r="F26" s="64">
        <f>IF(AND(G27&gt;=$AH$5,$G$15=$AH$4),".","")</f>
      </c>
      <c r="G26" s="65">
        <f>IF(AND($J$15&lt;=$AH$4,J27&lt;=$AH$5,D27=$AH$3),".","")</f>
      </c>
      <c r="H26" s="64">
        <f>IF(AND(J27&gt;=$AH$5,$J$15=$AH$4),".","")</f>
      </c>
      <c r="I26" s="66">
        <f>IF(AND(J27&gt;=$AH$5,$J$15=$AH$4),".","")</f>
      </c>
      <c r="J26" s="62">
        <f>IF(AND($M$15&lt;=$AH$4,M27&lt;=$AH$5,D27=$AH$3),".","")</f>
      </c>
      <c r="K26" s="66">
        <f>IF(AND(M27&gt;=$AH$5,$M$15=$AH$4),".","")</f>
      </c>
      <c r="L26" s="64">
        <f>IF(AND(M27&gt;=$AH$5,$M$15=$AH$4),".","")</f>
      </c>
      <c r="M26" s="65">
        <f>IF(AND($P$15&lt;=$AH$4,P27&lt;=$AH$5,D27=$AH$3),".","")</f>
      </c>
      <c r="N26" s="64">
        <f>IF(AND(P27&gt;=$AH$5,$P$15=$AH$4),".","")</f>
      </c>
      <c r="O26" s="66">
        <f>IF(AND(P27&gt;=$AH$5,$P$15=$AH$4),".","")</f>
      </c>
      <c r="P26" s="62">
        <f>IF(AND($S$15&lt;=$AH$4,S27&lt;=$AH$5,D27=$AH$3),".","")</f>
      </c>
      <c r="Q26" s="66">
        <f>IF(AND(S27&gt;=$AH$5,$S$15=$AH$4),".","")</f>
      </c>
      <c r="R26" s="64">
        <f>IF(AND(S27&gt;=$AH$5,$S$15=$AH$4),".","")</f>
      </c>
      <c r="S26" s="65">
        <f>IF(AND($V$15&lt;=$AH$4,V27&lt;=$AH$5,D27=$AH$3),".","")</f>
      </c>
      <c r="T26" s="64">
        <f>IF(AND(V27&gt;=$AH$5,$V$15=$AH$4),".","")</f>
      </c>
      <c r="U26" s="66">
        <f>IF(AND(V27&gt;=$AH$5,$V$15=$AH$4),".","")</f>
      </c>
      <c r="V26" s="62">
        <f>IF(AND($Y$15&lt;=$AH$4,Y27&lt;=$AH$5,D27=$AH$3),".","")</f>
      </c>
      <c r="W26" s="66">
        <f>IF(AND(Y27&gt;=$AH$5,$Y$15=$AH$4),".","")</f>
      </c>
      <c r="X26" s="64">
        <f>IF(AND(Y27&gt;=$AH$5,$Y$15=$AH$4),".","")</f>
      </c>
      <c r="Y26" s="65">
        <f>IF(AND($AB$15&lt;=$AH$4,AB27&lt;=$AH$5,D27=$AH$3),".","")</f>
      </c>
      <c r="Z26" s="64" t="str">
        <f>IF(AND(AB27&gt;=$AH$5,$AB$15=$AH$4),".","")</f>
        <v>.</v>
      </c>
      <c r="AA26" s="66" t="str">
        <f>IF(AND(AB27&gt;=$AH$5,$AB$15=$AH$4),".","")</f>
        <v>.</v>
      </c>
      <c r="AB26" s="62">
        <f>IF(AND($AE$15&lt;=$AH$4,AE27&lt;=$AH$5,D27=$AH$3),".","")</f>
      </c>
      <c r="AC26" s="66">
        <f>IF(AND(AE27&gt;=$AH$5,$AE$15=$AH$4),".","")</f>
      </c>
      <c r="AD26" s="64">
        <f>IF(AND(AE27&gt;=$AH$5,$AE$15=$AH$4),".","")</f>
      </c>
      <c r="AE26" s="65">
        <f>IF(AND($AH$15&lt;=$AH$4,AH27&lt;=$AH$5,D27=$AH$3),".","")</f>
      </c>
      <c r="AF26" s="64">
        <f>IF(AND(AH27&gt;=$AH$5,$AH$15=$AH$4),".","")</f>
      </c>
      <c r="AG26" s="66">
        <f>IF(AND(AH27&gt;=$AH$5,$AH$15=$AH$4),".","")</f>
      </c>
      <c r="AH26" s="62">
        <f>IF(AND($AK$15&lt;=$AH$4,AK27&lt;=$AH$5,D27=$AH$3),".","")</f>
      </c>
      <c r="AI26" s="66">
        <f>IF(AND(AK27&gt;=$AH$5,$AK$15=$AH$4),".","")</f>
      </c>
      <c r="AJ26" s="64">
        <f>IF(AND(AK27&gt;=$AH$5,$AK$15=$AH$4),".","")</f>
      </c>
      <c r="AK26" s="106"/>
      <c r="AL26" s="79"/>
      <c r="AM26" s="79"/>
      <c r="AN26" s="80">
        <v>0.85</v>
      </c>
      <c r="AO26" s="79"/>
      <c r="AP26" s="79"/>
      <c r="AQ26" s="79"/>
      <c r="AR26" s="79"/>
      <c r="AS26" s="79"/>
      <c r="AT26" s="79"/>
    </row>
    <row r="27" spans="1:46" ht="11.25" customHeight="1">
      <c r="A27" s="107">
        <f>TAN(ACOS(D27))</f>
        <v>1.232690686689138</v>
      </c>
      <c r="B27" s="52" t="str">
        <f>IF($AH$3&gt;=D27,"y","")</f>
        <v>y</v>
      </c>
      <c r="C27" s="26" t="str">
        <f>IF($AH$3&gt;=D27,"y","")</f>
        <v>y</v>
      </c>
      <c r="D27" s="18">
        <v>0.63</v>
      </c>
      <c r="E27" s="59">
        <f>IF(AND(G27&gt;=$AH$5,$G$15=$AH$4),"y","")</f>
      </c>
      <c r="F27" s="30">
        <f>IF(AND(G27&gt;=$AH$5,$G$15=$AH$4),"y","")</f>
      </c>
      <c r="G27" s="10">
        <f>TAN(ACOS(D27))-TAN(ACOS($G$15))</f>
        <v>0.4826906866891383</v>
      </c>
      <c r="H27" s="30">
        <f>IF(AND(J27&gt;=$AH$5,$J$15=$AH$4),"y","")</f>
      </c>
      <c r="I27" s="28">
        <f>IF(AND(J27&gt;=$AH$5,$J$15=$AH$4),"y","")</f>
      </c>
      <c r="J27" s="54">
        <f>TAN(ACOS(D27))-TAN(ACOS($J$15))</f>
        <v>0.5346863929694217</v>
      </c>
      <c r="K27" s="28">
        <f>IF(AND(M27&gt;=$AH$5,$M$15=$AH$4),"y","")</f>
      </c>
      <c r="L27" s="30">
        <f>IF(AND(M27&gt;=$AH$5,$M$15=$AH$4),"y","")</f>
      </c>
      <c r="M27" s="10">
        <f>TAN(ACOS(D27))-TAN(ACOS($M$15))</f>
        <v>0.6129463482860358</v>
      </c>
      <c r="N27" s="30">
        <f>IF(AND(P27&gt;=$AH$5,$P$15=$AH$4),"y","")</f>
      </c>
      <c r="O27" s="28">
        <f>IF(AND(P27&gt;=$AH$5,$P$15=$AH$4),"y","")</f>
      </c>
      <c r="P27" s="54">
        <f>TAN(ACOS(D27))-TAN(ACOS($P$15))</f>
        <v>0.6929478645510512</v>
      </c>
      <c r="Q27" s="28">
        <f>IF(AND(S27&gt;=$AH$5,$S$15=$AH$4),"y","")</f>
      </c>
      <c r="R27" s="30">
        <f>IF(AND(S27&gt;=$AH$5,$S$15=$AH$4),"y","")</f>
      </c>
      <c r="S27" s="10">
        <f>TAN(ACOS(D27))-TAN(ACOS($S$15))</f>
        <v>0.7483685818512855</v>
      </c>
      <c r="T27" s="30">
        <f>IF(AND(V27&gt;=$AH$5,$V$15=$AH$4),"y","")</f>
      </c>
      <c r="U27" s="28">
        <f>IF(AND(V27&gt;=$AH$5,$V$15=$AH$4),"y","")</f>
      </c>
      <c r="V27" s="54">
        <f>TAN(ACOS(D27))-TAN(ACOS($V$15))</f>
        <v>0.8066924705529335</v>
      </c>
      <c r="W27" s="28">
        <f>IF(AND(Y27&gt;=$AH$5,$Y$15=$AH$4),"y","")</f>
      </c>
      <c r="X27" s="30">
        <f>IF(AND(Y27&gt;=$AH$5,$Y$15=$AH$4),"y","")</f>
      </c>
      <c r="Y27" s="10">
        <f>TAN(ACOS(D27))-TAN(ACOS($Y$15))</f>
        <v>0.8697391524501596</v>
      </c>
      <c r="Z27" s="30" t="str">
        <f>IF(AND(AB27&gt;=$AH$5,$AB$15=$AH$4),"y","")</f>
        <v>y</v>
      </c>
      <c r="AA27" s="28" t="str">
        <f>IF(AND(AB27&gt;=$AH$5,$AB$15=$AH$4),"y","")</f>
        <v>y</v>
      </c>
      <c r="AB27" s="54">
        <f>TAN(ACOS(D27))-TAN(ACOS($AB$15))</f>
        <v>0.9040065815102749</v>
      </c>
      <c r="AC27" s="28">
        <f>IF(AND(AE27&gt;=$AH$5,$AE$15=$AH$4),"y","")</f>
      </c>
      <c r="AD27" s="30">
        <f>IF(AND(AE27&gt;=$AH$5,$AE$15=$AH$4),"y","")</f>
      </c>
      <c r="AE27" s="10">
        <f>TAN(ACOS(D27))-TAN(ACOS($AE$15))</f>
        <v>0.9410240200224712</v>
      </c>
      <c r="AF27" s="30">
        <f>IF(AND(AH27&gt;=$AH$5,$AH$15=$AH$4),"y","")</f>
      </c>
      <c r="AG27" s="28">
        <f>IF(AND(AH27&gt;=$AH$5,$AH$15=$AH$4),"y","")</f>
      </c>
      <c r="AH27" s="54">
        <f>TAN(ACOS(D27))-TAN(ACOS($AH$15))</f>
        <v>1.029632026055134</v>
      </c>
      <c r="AI27" s="28">
        <f>IF(AND(AK27&gt;=$AH$5,$AK$15=$AH$4),"y","")</f>
      </c>
      <c r="AJ27" s="30">
        <f>IF(AND(AK27&gt;=$AH$5,$AK$15=$AH$4),"y","")</f>
      </c>
      <c r="AK27" s="108">
        <f>TAN(ACOS(D27))-TAN(ACOS($AK$15))</f>
        <v>1.232690686689138</v>
      </c>
      <c r="AL27" s="43"/>
      <c r="AM27" s="43"/>
      <c r="AN27" s="81">
        <v>0.86</v>
      </c>
      <c r="AO27" s="43"/>
      <c r="AP27" s="43"/>
      <c r="AQ27" s="43"/>
      <c r="AR27" s="43"/>
      <c r="AS27" s="43"/>
      <c r="AT27" s="43"/>
    </row>
    <row r="28" spans="1:46" s="75" customFormat="1" ht="2.25" customHeight="1" thickBot="1">
      <c r="A28" s="109"/>
      <c r="B28" s="68" t="str">
        <f>IF($AH$3&gt;=D27,".","")</f>
        <v>.</v>
      </c>
      <c r="C28" s="69" t="str">
        <f>IF($AH$3&gt;=D27,".","")</f>
        <v>.</v>
      </c>
      <c r="D28" s="70">
        <f>IF(AND($G$15&lt;=$AH$4,G27&lt;=$AH$5,D27=$AH$3),".","")</f>
      </c>
      <c r="E28" s="71">
        <f>IF(AND(G27&gt;=$AH$5,$G$15=$AH$4),".","")</f>
      </c>
      <c r="F28" s="72">
        <f>IF(AND(G27&gt;=$AH$5,$G$15=$AH$4),".","")</f>
      </c>
      <c r="G28" s="73">
        <f>IF(AND($J$15&lt;=$AH$4,J27&lt;=$AH$5,D27=$AH$3),".","")</f>
      </c>
      <c r="H28" s="72">
        <f>IF(AND(J27&gt;=$AH$5,$J$15=$AH$4),".","")</f>
      </c>
      <c r="I28" s="74">
        <f>IF(AND(J27&gt;=$AH$5,$J$15=$AH$4),".","")</f>
      </c>
      <c r="J28" s="70">
        <f>IF(AND($M$15&lt;=$AH$4,M27&lt;=$AH$5,D27=$AH$3),".","")</f>
      </c>
      <c r="K28" s="74">
        <f>IF(AND(M27&gt;=$AH$5,$M$15=$AH$4),".","")</f>
      </c>
      <c r="L28" s="72">
        <f>IF(AND(M27&gt;=$AH$5,$M$15=$AH$4),".","")</f>
      </c>
      <c r="M28" s="73">
        <f>IF(AND($P$15&lt;=$AH$4,P27&lt;=$AH$5,D27=$AH$3),".","")</f>
      </c>
      <c r="N28" s="72">
        <f>IF(AND(P27&gt;=$AH$5,$P$15=$AH$4),".","")</f>
      </c>
      <c r="O28" s="74">
        <f>IF(AND(P27&gt;=$AH$5,$P$15=$AH$4),".","")</f>
      </c>
      <c r="P28" s="70">
        <f>IF(AND($S$15&lt;=$AH$4,S27&lt;=$AH$5,D27=$AH$3),".","")</f>
      </c>
      <c r="Q28" s="74">
        <f>IF(AND(S27&gt;=$AH$5,$S$15=$AH$4),".","")</f>
      </c>
      <c r="R28" s="72">
        <f>IF(AND(S27&gt;=$AH$5,$S$15=$AH$4),".","")</f>
      </c>
      <c r="S28" s="73">
        <f>IF(AND($V$15&lt;=$AH$4,V27&lt;=$AH$5,D27=$AH$3),".","")</f>
      </c>
      <c r="T28" s="72">
        <f>IF(AND(V27&gt;=$AH$5,$V$15=$AH$4),".","")</f>
      </c>
      <c r="U28" s="74">
        <f>IF(AND(V27&gt;=$AH$5,$V$15=$AH$4),".","")</f>
      </c>
      <c r="V28" s="70">
        <f>IF(AND($Y$15&lt;=$AH$4,Y27&lt;=$AH$5,D27=$AH$3),".","")</f>
      </c>
      <c r="W28" s="74">
        <f>IF(AND(Y27&gt;=$AH$5,$Y$15=$AH$4),".","")</f>
      </c>
      <c r="X28" s="72">
        <f>IF(AND(Y27&gt;=$AH$5,$Y$15=$AH$4),".","")</f>
      </c>
      <c r="Y28" s="73">
        <f>IF(AND($AB$15&lt;=$AH$4,AB27&lt;=$AH$5,D27=$AH$3),".","")</f>
      </c>
      <c r="Z28" s="72" t="str">
        <f>IF(AND(AB27&gt;=$AH$5,$AB$15=$AH$4),".","")</f>
        <v>.</v>
      </c>
      <c r="AA28" s="74" t="str">
        <f>IF(AND(AB27&gt;=$AH$5,$AB$15=$AH$4),".","")</f>
        <v>.</v>
      </c>
      <c r="AB28" s="70">
        <f>IF(AND($AE$15&lt;=$AH$4,AE27&lt;=$AH$5,D27=$AH$3),".","")</f>
      </c>
      <c r="AC28" s="74">
        <f>IF(AND(AE27&gt;=$AH$5,$AE$15=$AH$4),".","")</f>
      </c>
      <c r="AD28" s="72">
        <f>IF(AND(AE27&gt;=$AH$5,$AE$15=$AH$4),".","")</f>
      </c>
      <c r="AE28" s="73">
        <f>IF(AND($AH$15&lt;=$AH$4,AH27&lt;=$AH$5,D27=$AH$3),".","")</f>
      </c>
      <c r="AF28" s="72">
        <f>IF(AND(AH27&gt;=$AH$5,$AH$15=$AH$4),".","")</f>
      </c>
      <c r="AG28" s="74">
        <f>IF(AND(AH27&gt;=$AH$5,$AH$15=$AH$4),".","")</f>
      </c>
      <c r="AH28" s="70">
        <f>IF(AND($AK$15&lt;=$AH$4,AK27&lt;=$AH$5,D27=$AH$3),".","")</f>
      </c>
      <c r="AI28" s="74">
        <f>IF(AND(AK27&gt;=$AH$5,$AK$15=$AH$4),".","")</f>
      </c>
      <c r="AJ28" s="72">
        <f>IF(AND(AK27&gt;=$AH$5,$AK$15=$AH$4),".","")</f>
      </c>
      <c r="AK28" s="110"/>
      <c r="AL28" s="82"/>
      <c r="AM28" s="82"/>
      <c r="AN28" s="83">
        <v>0.87</v>
      </c>
      <c r="AO28" s="82"/>
      <c r="AP28" s="82"/>
      <c r="AQ28" s="82"/>
      <c r="AR28" s="82"/>
      <c r="AS28" s="82"/>
      <c r="AT28" s="82"/>
    </row>
    <row r="29" spans="1:46" s="67" customFormat="1" ht="2.25" customHeight="1">
      <c r="A29" s="105"/>
      <c r="B29" s="60" t="str">
        <f>IF($AH$3&gt;=D30,".","")</f>
        <v>.</v>
      </c>
      <c r="C29" s="61" t="str">
        <f>IF($AH$3&gt;=D30,".","")</f>
        <v>.</v>
      </c>
      <c r="D29" s="62">
        <f>IF(AND($G$15&lt;=$AH$4,G30&lt;=$AH$5,D30=$AH$3),".","")</f>
      </c>
      <c r="E29" s="63">
        <f>IF(AND(G30&gt;=$AH$5,$G$15=$AH$4),".","")</f>
      </c>
      <c r="F29" s="64">
        <f>IF(AND(G30&gt;=$AH$5,$G$15=$AH$4),".","")</f>
      </c>
      <c r="G29" s="65">
        <f>IF(AND($J$15&lt;=$AH$4,J30&lt;=$AH$5,D30=$AH$3),".","")</f>
      </c>
      <c r="H29" s="64">
        <f>IF(AND(J30&gt;=$AH$5,$J$15=$AH$4),".","")</f>
      </c>
      <c r="I29" s="66">
        <f>IF(AND(J30&gt;=$AH$5,$J$15=$AH$4),".","")</f>
      </c>
      <c r="J29" s="62">
        <f>IF(AND($M$15&lt;=$AH$4,M30&lt;=$AH$5,D30=$AH$3),".","")</f>
      </c>
      <c r="K29" s="66">
        <f>IF(AND(M30&gt;=$AH$5,$M$15=$AH$4),".","")</f>
      </c>
      <c r="L29" s="64">
        <f>IF(AND(M30&gt;=$AH$5,$M$15=$AH$4),".","")</f>
      </c>
      <c r="M29" s="65">
        <f>IF(AND($P$15&lt;=$AH$4,P30&lt;=$AH$5,D30=$AH$3),".","")</f>
      </c>
      <c r="N29" s="64">
        <f>IF(AND(P30&gt;=$AH$5,$P$15=$AH$4),".","")</f>
      </c>
      <c r="O29" s="66">
        <f>IF(AND(P30&gt;=$AH$5,$P$15=$AH$4),".","")</f>
      </c>
      <c r="P29" s="62">
        <f>IF(AND($S$15&lt;=$AH$4,S30&lt;=$AH$5,D30=$AH$3),".","")</f>
      </c>
      <c r="Q29" s="66">
        <f>IF(AND(S30&gt;=$AH$5,$S$15=$AH$4),".","")</f>
      </c>
      <c r="R29" s="64">
        <f>IF(AND(S30&gt;=$AH$5,$S$15=$AH$4),".","")</f>
      </c>
      <c r="S29" s="65">
        <f>IF(AND($V$15&lt;=$AH$4,V30&lt;=$AH$5,D30=$AH$3),".","")</f>
      </c>
      <c r="T29" s="64">
        <f>IF(AND(V30&gt;=$AH$5,$V$15=$AH$4),".","")</f>
      </c>
      <c r="U29" s="66">
        <f>IF(AND(V30&gt;=$AH$5,$V$15=$AH$4),".","")</f>
      </c>
      <c r="V29" s="62">
        <f>IF(AND($Y$15&lt;=$AH$4,Y30&lt;=$AH$5,D30=$AH$3),".","")</f>
      </c>
      <c r="W29" s="66">
        <f>IF(AND(Y30&gt;=$AH$5,$Y$15=$AH$4),".","")</f>
      </c>
      <c r="X29" s="64">
        <f>IF(AND(Y30&gt;=$AH$5,$Y$15=$AH$4),".","")</f>
      </c>
      <c r="Y29" s="65">
        <f>IF(AND($AB$15&lt;=$AH$4,AB30&lt;=$AH$5,D30=$AH$3),".","")</f>
      </c>
      <c r="Z29" s="64" t="str">
        <f>IF(AND(AB30&gt;=$AH$5,$AB$15=$AH$4),".","")</f>
        <v>.</v>
      </c>
      <c r="AA29" s="66" t="str">
        <f>IF(AND(AB30&gt;=$AH$5,$AB$15=$AH$4),".","")</f>
        <v>.</v>
      </c>
      <c r="AB29" s="62">
        <f>IF(AND($AE$15&lt;=$AH$4,AE30&lt;=$AH$5,D30=$AH$3),".","")</f>
      </c>
      <c r="AC29" s="66">
        <f>IF(AND(AE30&gt;=$AH$5,$AE$15=$AH$4),".","")</f>
      </c>
      <c r="AD29" s="64">
        <f>IF(AND(AE30&gt;=$AH$5,$AE$15=$AH$4),".","")</f>
      </c>
      <c r="AE29" s="65">
        <f>IF(AND($AH$15&lt;=$AH$4,AH30&lt;=$AH$5,D30=$AH$3),".","")</f>
      </c>
      <c r="AF29" s="64">
        <f>IF(AND(AH30&gt;=$AH$5,$AH$15=$AH$4),".","")</f>
      </c>
      <c r="AG29" s="66">
        <f>IF(AND(AH30&gt;=$AH$5,$AH$15=$AH$4),".","")</f>
      </c>
      <c r="AH29" s="62">
        <f>IF(AND($AK$15&lt;=$AH$4,AK30&lt;=$AH$5,D30=$AH$3),".","")</f>
      </c>
      <c r="AI29" s="66">
        <f>IF(AND(AK30&gt;=$AH$5,$AK$15=$AH$4),".","")</f>
      </c>
      <c r="AJ29" s="64">
        <f>IF(AND(AK30&gt;=$AH$5,$AK$15=$AH$4),".","")</f>
      </c>
      <c r="AK29" s="106"/>
      <c r="AL29" s="79"/>
      <c r="AM29" s="79"/>
      <c r="AN29" s="80">
        <v>0.88</v>
      </c>
      <c r="AO29" s="79"/>
      <c r="AP29" s="79"/>
      <c r="AQ29" s="79"/>
      <c r="AR29" s="79"/>
      <c r="AS29" s="79"/>
      <c r="AT29" s="79"/>
    </row>
    <row r="30" spans="1:46" ht="12" customHeight="1">
      <c r="A30" s="107">
        <f>TAN(ACOS(D30))</f>
        <v>1.2005857945186589</v>
      </c>
      <c r="B30" s="52" t="str">
        <f>IF($AH$3&gt;=D30,"y","")</f>
        <v>y</v>
      </c>
      <c r="C30" s="26" t="str">
        <f>IF($AH$3&gt;=D30,"y","")</f>
        <v>y</v>
      </c>
      <c r="D30" s="18">
        <v>0.64</v>
      </c>
      <c r="E30" s="59">
        <f>IF(AND(G30&gt;=$AH$5,$G$15=$AH$4),"y","")</f>
      </c>
      <c r="F30" s="30">
        <f>IF(AND(G30&gt;=$AH$5,$G$15=$AH$4),"y","")</f>
      </c>
      <c r="G30" s="10">
        <f>TAN(ACOS(D30))-TAN(ACOS($G$15))</f>
        <v>0.4505857945186591</v>
      </c>
      <c r="H30" s="30">
        <f>IF(AND(J30&gt;=$AH$5,$J$15=$AH$4),"y","")</f>
      </c>
      <c r="I30" s="28">
        <f>IF(AND(J30&gt;=$AH$5,$J$15=$AH$4),"y","")</f>
      </c>
      <c r="J30" s="54">
        <f>TAN(ACOS(D30))-TAN(ACOS($J$15))</f>
        <v>0.5025815007989425</v>
      </c>
      <c r="K30" s="28">
        <f>IF(AND(M30&gt;=$AH$5,$M$15=$AH$4),"y","")</f>
      </c>
      <c r="L30" s="30">
        <f>IF(AND(M30&gt;=$AH$5,$M$15=$AH$4),"y","")</f>
      </c>
      <c r="M30" s="10">
        <f>TAN(ACOS(D30))-TAN(ACOS($M$15))</f>
        <v>0.5808414561155566</v>
      </c>
      <c r="N30" s="30">
        <f>IF(AND(P30&gt;=$AH$5,$P$15=$AH$4),"y","")</f>
      </c>
      <c r="O30" s="28">
        <f>IF(AND(P30&gt;=$AH$5,$P$15=$AH$4),"y","")</f>
      </c>
      <c r="P30" s="54">
        <f>TAN(ACOS(D30))-TAN(ACOS($P$15))</f>
        <v>0.660842972380572</v>
      </c>
      <c r="Q30" s="28">
        <f>IF(AND(S30&gt;=$AH$5,$S$15=$AH$4),"y","")</f>
      </c>
      <c r="R30" s="30">
        <f>IF(AND(S30&gt;=$AH$5,$S$15=$AH$4),"y","")</f>
      </c>
      <c r="S30" s="10">
        <f>TAN(ACOS(D30))-TAN(ACOS($S$15))</f>
        <v>0.7162636896808063</v>
      </c>
      <c r="T30" s="30">
        <f>IF(AND(V30&gt;=$AH$5,$V$15=$AH$4),"y","")</f>
      </c>
      <c r="U30" s="28">
        <f>IF(AND(V30&gt;=$AH$5,$V$15=$AH$4),"y","")</f>
      </c>
      <c r="V30" s="54">
        <f>TAN(ACOS(D30))-TAN(ACOS($V$15))</f>
        <v>0.7745875783824543</v>
      </c>
      <c r="W30" s="28">
        <f>IF(AND(Y30&gt;=$AH$5,$Y$15=$AH$4),"y","")</f>
      </c>
      <c r="X30" s="30">
        <f>IF(AND(Y30&gt;=$AH$5,$Y$15=$AH$4),"y","")</f>
      </c>
      <c r="Y30" s="10">
        <f>TAN(ACOS(D30))-TAN(ACOS($Y$15))</f>
        <v>0.8376342602796805</v>
      </c>
      <c r="Z30" s="30" t="str">
        <f>IF(AND(AB30&gt;=$AH$5,$AB$15=$AH$4),"y","")</f>
        <v>y</v>
      </c>
      <c r="AA30" s="28" t="str">
        <f>IF(AND(AB30&gt;=$AH$5,$AB$15=$AH$4),"y","")</f>
        <v>y</v>
      </c>
      <c r="AB30" s="54">
        <f>TAN(ACOS(D30))-TAN(ACOS($AB$15))</f>
        <v>0.8719016893397957</v>
      </c>
      <c r="AC30" s="28">
        <f>IF(AND(AE30&gt;=$AH$5,$AE$15=$AH$4),"y","")</f>
      </c>
      <c r="AD30" s="30">
        <f>IF(AND(AE30&gt;=$AH$5,$AE$15=$AH$4),"y","")</f>
      </c>
      <c r="AE30" s="10">
        <f>TAN(ACOS(D30))-TAN(ACOS($AE$15))</f>
        <v>0.908919127851992</v>
      </c>
      <c r="AF30" s="30">
        <f>IF(AND(AH30&gt;=$AH$5,$AH$15=$AH$4),"y","")</f>
      </c>
      <c r="AG30" s="28">
        <f>IF(AND(AH30&gt;=$AH$5,$AH$15=$AH$4),"y","")</f>
      </c>
      <c r="AH30" s="54">
        <f>TAN(ACOS(D30))-TAN(ACOS($AH$15))</f>
        <v>0.9975271338846547</v>
      </c>
      <c r="AI30" s="28">
        <f>IF(AND(AK30&gt;=$AH$5,$AK$15=$AH$4),"y","")</f>
      </c>
      <c r="AJ30" s="30">
        <f>IF(AND(AK30&gt;=$AH$5,$AK$15=$AH$4),"y","")</f>
      </c>
      <c r="AK30" s="108">
        <f>TAN(ACOS(D30))-TAN(ACOS($AK$15))</f>
        <v>1.2005857945186589</v>
      </c>
      <c r="AL30" s="43"/>
      <c r="AM30" s="43"/>
      <c r="AN30" s="81">
        <v>0.89</v>
      </c>
      <c r="AO30" s="43"/>
      <c r="AP30" s="43"/>
      <c r="AQ30" s="43"/>
      <c r="AR30" s="43"/>
      <c r="AS30" s="43"/>
      <c r="AT30" s="43"/>
    </row>
    <row r="31" spans="1:46" s="75" customFormat="1" ht="2.25" customHeight="1" thickBot="1">
      <c r="A31" s="109"/>
      <c r="B31" s="68" t="str">
        <f>IF($AH$3&gt;=D30,".","")</f>
        <v>.</v>
      </c>
      <c r="C31" s="69" t="str">
        <f>IF($AH$3&gt;=D30,".","")</f>
        <v>.</v>
      </c>
      <c r="D31" s="70">
        <f>IF(AND($G$15&lt;=$AH$4,G30&lt;=$AH$5,D30=$AH$3),".","")</f>
      </c>
      <c r="E31" s="71">
        <f>IF(AND(G30&gt;=$AH$5,$G$15=$AH$4),".","")</f>
      </c>
      <c r="F31" s="72">
        <f>IF(AND(G30&gt;=$AH$5,$G$15=$AH$4),".","")</f>
      </c>
      <c r="G31" s="73">
        <f>IF(AND($J$15&lt;=$AH$4,J30&lt;=$AH$5,D30=$AH$3),".","")</f>
      </c>
      <c r="H31" s="72">
        <f>IF(AND(J30&gt;=$AH$5,$J$15=$AH$4),".","")</f>
      </c>
      <c r="I31" s="74">
        <f>IF(AND(J30&gt;=$AH$5,$J$15=$AH$4),".","")</f>
      </c>
      <c r="J31" s="70">
        <f>IF(AND($M$15&lt;=$AH$4,M30&lt;=$AH$5,D30=$AH$3),".","")</f>
      </c>
      <c r="K31" s="74">
        <f>IF(AND(M30&gt;=$AH$5,$M$15=$AH$4),".","")</f>
      </c>
      <c r="L31" s="72">
        <f>IF(AND(M30&gt;=$AH$5,$M$15=$AH$4),".","")</f>
      </c>
      <c r="M31" s="73">
        <f>IF(AND($P$15&lt;=$AH$4,P30&lt;=$AH$5,D30=$AH$3),".","")</f>
      </c>
      <c r="N31" s="72">
        <f>IF(AND(P30&gt;=$AH$5,$P$15=$AH$4),".","")</f>
      </c>
      <c r="O31" s="74">
        <f>IF(AND(P30&gt;=$AH$5,$P$15=$AH$4),".","")</f>
      </c>
      <c r="P31" s="70">
        <f>IF(AND($S$15&lt;=$AH$4,S30&lt;=$AH$5,D30=$AH$3),".","")</f>
      </c>
      <c r="Q31" s="74">
        <f>IF(AND(S30&gt;=$AH$5,$S$15=$AH$4),".","")</f>
      </c>
      <c r="R31" s="72">
        <f>IF(AND(S30&gt;=$AH$5,$S$15=$AH$4),".","")</f>
      </c>
      <c r="S31" s="73">
        <f>IF(AND($V$15&lt;=$AH$4,V30&lt;=$AH$5,D30=$AH$3),".","")</f>
      </c>
      <c r="T31" s="72">
        <f>IF(AND(V30&gt;=$AH$5,$V$15=$AH$4),".","")</f>
      </c>
      <c r="U31" s="74">
        <f>IF(AND(V30&gt;=$AH$5,$V$15=$AH$4),".","")</f>
      </c>
      <c r="V31" s="70">
        <f>IF(AND($Y$15&lt;=$AH$4,Y30&lt;=$AH$5,D30=$AH$3),".","")</f>
      </c>
      <c r="W31" s="74">
        <f>IF(AND(Y30&gt;=$AH$5,$Y$15=$AH$4),".","")</f>
      </c>
      <c r="X31" s="72">
        <f>IF(AND(Y30&gt;=$AH$5,$Y$15=$AH$4),".","")</f>
      </c>
      <c r="Y31" s="73">
        <f>IF(AND($AB$15&lt;=$AH$4,AB30&lt;=$AH$5,D30=$AH$3),".","")</f>
      </c>
      <c r="Z31" s="72" t="str">
        <f>IF(AND(AB30&gt;=$AH$5,$AB$15=$AH$4),".","")</f>
        <v>.</v>
      </c>
      <c r="AA31" s="74" t="str">
        <f>IF(AND(AB30&gt;=$AH$5,$AB$15=$AH$4),".","")</f>
        <v>.</v>
      </c>
      <c r="AB31" s="70">
        <f>IF(AND($AE$15&lt;=$AH$4,AE30&lt;=$AH$5,D30=$AH$3),".","")</f>
      </c>
      <c r="AC31" s="74">
        <f>IF(AND(AE30&gt;=$AH$5,$AE$15=$AH$4),".","")</f>
      </c>
      <c r="AD31" s="72">
        <f>IF(AND(AE30&gt;=$AH$5,$AE$15=$AH$4),".","")</f>
      </c>
      <c r="AE31" s="73">
        <f>IF(AND($AH$15&lt;=$AH$4,AH30&lt;=$AH$5,D30=$AH$3),".","")</f>
      </c>
      <c r="AF31" s="72">
        <f>IF(AND(AH30&gt;=$AH$5,$AH$15=$AH$4),".","")</f>
      </c>
      <c r="AG31" s="74">
        <f>IF(AND(AH30&gt;=$AH$5,$AH$15=$AH$4),".","")</f>
      </c>
      <c r="AH31" s="70">
        <f>IF(AND($AK$15&lt;=$AH$4,AK30&lt;=$AH$5,D30=$AH$3),".","")</f>
      </c>
      <c r="AI31" s="74">
        <f>IF(AND(AK30&gt;=$AH$5,$AK$15=$AH$4),".","")</f>
      </c>
      <c r="AJ31" s="72">
        <f>IF(AND(AK30&gt;=$AH$5,$AK$15=$AH$4),".","")</f>
      </c>
      <c r="AK31" s="110"/>
      <c r="AL31" s="82"/>
      <c r="AM31" s="82"/>
      <c r="AN31" s="83">
        <v>0.9</v>
      </c>
      <c r="AO31" s="82"/>
      <c r="AP31" s="82"/>
      <c r="AQ31" s="82"/>
      <c r="AR31" s="82"/>
      <c r="AS31" s="82"/>
      <c r="AT31" s="82"/>
    </row>
    <row r="32" spans="1:46" s="67" customFormat="1" ht="2.25" customHeight="1">
      <c r="A32" s="105"/>
      <c r="B32" s="60" t="str">
        <f>IF($AH$3&gt;=D33,".","")</f>
        <v>.</v>
      </c>
      <c r="C32" s="61" t="str">
        <f>IF($AH$3&gt;=D33,".","")</f>
        <v>.</v>
      </c>
      <c r="D32" s="62" t="str">
        <f>IF(AND($G$15&lt;=$AH$4,G33&lt;=$AH$5,D33=$AH$3),".","")</f>
        <v>.</v>
      </c>
      <c r="E32" s="63">
        <f>IF(AND(G33&gt;=$AH$5,$G$15=$AH$4),".","")</f>
      </c>
      <c r="F32" s="64">
        <f>IF(AND(G33&gt;=$AH$5,$G$15=$AH$4),".","")</f>
      </c>
      <c r="G32" s="65" t="str">
        <f>IF(AND($J$15&lt;=$AH$4,J33&lt;=$AH$5,D33=$AH$3),".","")</f>
        <v>.</v>
      </c>
      <c r="H32" s="64">
        <f>IF(AND(J33&gt;=$AH$5,$J$15=$AH$4),".","")</f>
      </c>
      <c r="I32" s="66">
        <f>IF(AND(J33&gt;=$AH$5,$J$15=$AH$4),".","")</f>
      </c>
      <c r="J32" s="62" t="str">
        <f>IF(AND($M$15&lt;=$AH$4,M33&lt;=$AH$5,D33=$AH$3),".","")</f>
        <v>.</v>
      </c>
      <c r="K32" s="66">
        <f>IF(AND(M33&gt;=$AH$5,$M$15=$AH$4),".","")</f>
      </c>
      <c r="L32" s="64">
        <f>IF(AND(M33&gt;=$AH$5,$M$15=$AH$4),".","")</f>
      </c>
      <c r="M32" s="65" t="str">
        <f>IF(AND($P$15&lt;=$AH$4,P33&lt;=$AH$5,D33=$AH$3),".","")</f>
        <v>.</v>
      </c>
      <c r="N32" s="64">
        <f>IF(AND(P33&gt;=$AH$5,$P$15=$AH$4),".","")</f>
      </c>
      <c r="O32" s="66">
        <f>IF(AND(P33&gt;=$AH$5,$P$15=$AH$4),".","")</f>
      </c>
      <c r="P32" s="62" t="str">
        <f>IF(AND($S$15&lt;=$AH$4,S33&lt;=$AH$5,D33=$AH$3),".","")</f>
        <v>.</v>
      </c>
      <c r="Q32" s="66">
        <f>IF(AND(S33&gt;=$AH$5,$S$15=$AH$4),".","")</f>
      </c>
      <c r="R32" s="64">
        <f>IF(AND(S33&gt;=$AH$5,$S$15=$AH$4),".","")</f>
      </c>
      <c r="S32" s="65" t="str">
        <f>IF(AND($V$15&lt;=$AH$4,V33&lt;=$AH$5,D33=$AH$3),".","")</f>
        <v>.</v>
      </c>
      <c r="T32" s="64">
        <f>IF(AND(V33&gt;=$AH$5,$V$15=$AH$4),".","")</f>
      </c>
      <c r="U32" s="66">
        <f>IF(AND(V33&gt;=$AH$5,$V$15=$AH$4),".","")</f>
      </c>
      <c r="V32" s="62" t="str">
        <f>IF(AND($Y$15&lt;=$AH$4,Y33&lt;=$AH$5,D33=$AH$3),".","")</f>
        <v>.</v>
      </c>
      <c r="W32" s="66">
        <f>IF(AND(Y33&gt;=$AH$5,$Y$15=$AH$4),".","")</f>
      </c>
      <c r="X32" s="64">
        <f>IF(AND(Y33&gt;=$AH$5,$Y$15=$AH$4),".","")</f>
      </c>
      <c r="Y32" s="65" t="str">
        <f>IF(AND($AB$15&lt;=$AH$4,AB33&lt;=$AH$5,D33=$AH$3),".","")</f>
        <v>.</v>
      </c>
      <c r="Z32" s="64" t="str">
        <f>IF(AND(AB33&gt;=$AH$5,$AB$15=$AH$4),".","")</f>
        <v>.</v>
      </c>
      <c r="AA32" s="66" t="str">
        <f>IF(AND(AB33&gt;=$AH$5,$AB$15=$AH$4),".","")</f>
        <v>.</v>
      </c>
      <c r="AB32" s="62">
        <f>IF(AND($AE$15&lt;=$AH$4,AE33&lt;=$AH$5,D33=$AH$3),".","")</f>
      </c>
      <c r="AC32" s="66">
        <f>IF(AND(AE33&gt;=$AH$5,$AE$15=$AH$4),".","")</f>
      </c>
      <c r="AD32" s="64">
        <f>IF(AND(AE33&gt;=$AH$5,$AE$15=$AH$4),".","")</f>
      </c>
      <c r="AE32" s="65">
        <f>IF(AND($AH$15&lt;=$AH$4,AH33&lt;=$AH$5,D33=$AH$3),".","")</f>
      </c>
      <c r="AF32" s="64">
        <f>IF(AND(AH33&gt;=$AH$5,$AH$15=$AH$4),".","")</f>
      </c>
      <c r="AG32" s="66">
        <f>IF(AND(AH33&gt;=$AH$5,$AH$15=$AH$4),".","")</f>
      </c>
      <c r="AH32" s="62">
        <f>IF(AND($AK$15&lt;=$AH$4,AK33&lt;=$AH$5,D33=$AH$3),".","")</f>
      </c>
      <c r="AI32" s="66">
        <f>IF(AND(AK33&gt;=$AH$5,$AK$15=$AH$4),".","")</f>
      </c>
      <c r="AJ32" s="64">
        <f>IF(AND(AK33&gt;=$AH$5,$AK$15=$AH$4),".","")</f>
      </c>
      <c r="AK32" s="106"/>
      <c r="AL32" s="79"/>
      <c r="AM32" s="79"/>
      <c r="AN32" s="80">
        <v>0.91</v>
      </c>
      <c r="AO32" s="79"/>
      <c r="AP32" s="79"/>
      <c r="AQ32" s="79"/>
      <c r="AR32" s="79"/>
      <c r="AS32" s="79"/>
      <c r="AT32" s="79"/>
    </row>
    <row r="33" spans="1:46" ht="11.25" customHeight="1">
      <c r="A33" s="107">
        <f>TAN(ACOS(D33))</f>
        <v>1.1691295502746664</v>
      </c>
      <c r="B33" s="52" t="str">
        <f>IF($AH$3&gt;=D33,"y","")</f>
        <v>y</v>
      </c>
      <c r="C33" s="26" t="str">
        <f>IF($AH$3&gt;=D33,"y","")</f>
        <v>y</v>
      </c>
      <c r="D33" s="18">
        <v>0.65</v>
      </c>
      <c r="E33" s="59">
        <f>IF(AND(G33&gt;=$AH$5,$G$15=$AH$4),"y","")</f>
      </c>
      <c r="F33" s="30">
        <f>IF(AND(G33&gt;=$AH$5,$G$15=$AH$4),"y","")</f>
      </c>
      <c r="G33" s="10">
        <f>TAN(ACOS(D33))-TAN(ACOS($G$15))</f>
        <v>0.4191295502746666</v>
      </c>
      <c r="H33" s="30">
        <f>IF(AND(J33&gt;=$AH$5,$J$15=$AH$4),"y","")</f>
      </c>
      <c r="I33" s="28">
        <f>IF(AND(J33&gt;=$AH$5,$J$15=$AH$4),"y","")</f>
      </c>
      <c r="J33" s="54">
        <f>TAN(ACOS(D33))-TAN(ACOS($J$15))</f>
        <v>0.47112525655494997</v>
      </c>
      <c r="K33" s="28">
        <f>IF(AND(M33&gt;=$AH$5,$M$15=$AH$4),"y","")</f>
      </c>
      <c r="L33" s="30">
        <f>IF(AND(M33&gt;=$AH$5,$M$15=$AH$4),"y","")</f>
      </c>
      <c r="M33" s="10">
        <f>TAN(ACOS(D33))-TAN(ACOS($M$15))</f>
        <v>0.5493852118715641</v>
      </c>
      <c r="N33" s="30">
        <f>IF(AND(P33&gt;=$AH$5,$P$15=$AH$4),"y","")</f>
      </c>
      <c r="O33" s="28">
        <f>IF(AND(P33&gt;=$AH$5,$P$15=$AH$4),"y","")</f>
      </c>
      <c r="P33" s="54">
        <f>TAN(ACOS(D33))-TAN(ACOS($P$15))</f>
        <v>0.6293867281365795</v>
      </c>
      <c r="Q33" s="28">
        <f>IF(AND(S33&gt;=$AH$5,$S$15=$AH$4),"y","")</f>
      </c>
      <c r="R33" s="30">
        <f>IF(AND(S33&gt;=$AH$5,$S$15=$AH$4),"y","")</f>
      </c>
      <c r="S33" s="10">
        <f>TAN(ACOS(D33))-TAN(ACOS($S$15))</f>
        <v>0.6848074454368138</v>
      </c>
      <c r="T33" s="30">
        <f>IF(AND(V33&gt;=$AH$5,$V$15=$AH$4),"y","")</f>
      </c>
      <c r="U33" s="28">
        <f>IF(AND(V33&gt;=$AH$5,$V$15=$AH$4),"y","")</f>
      </c>
      <c r="V33" s="54">
        <f>TAN(ACOS(D33))-TAN(ACOS($V$15))</f>
        <v>0.7431313341384618</v>
      </c>
      <c r="W33" s="28">
        <f>IF(AND(Y33&gt;=$AH$5,$Y$15=$AH$4),"y","")</f>
      </c>
      <c r="X33" s="30">
        <f>IF(AND(Y33&gt;=$AH$5,$Y$15=$AH$4),"y","")</f>
      </c>
      <c r="Y33" s="10">
        <f>TAN(ACOS(D33))-TAN(ACOS($Y$15))</f>
        <v>0.806178016035688</v>
      </c>
      <c r="Z33" s="30" t="str">
        <f>IF(AND(AB33&gt;=$AH$5,$AB$15=$AH$4),"y","")</f>
        <v>y</v>
      </c>
      <c r="AA33" s="28" t="str">
        <f>IF(AND(AB33&gt;=$AH$5,$AB$15=$AH$4),"y","")</f>
        <v>y</v>
      </c>
      <c r="AB33" s="54">
        <f>TAN(ACOS(D33))-TAN(ACOS($AB$15))</f>
        <v>0.8404454450958032</v>
      </c>
      <c r="AC33" s="28">
        <f>IF(AND(AE33&gt;=$AH$5,$AE$15=$AH$4),"y","")</f>
      </c>
      <c r="AD33" s="30">
        <f>IF(AND(AE33&gt;=$AH$5,$AE$15=$AH$4),"y","")</f>
      </c>
      <c r="AE33" s="10">
        <f>TAN(ACOS(D33))-TAN(ACOS($AE$15))</f>
        <v>0.8774628836079995</v>
      </c>
      <c r="AF33" s="30">
        <f>IF(AND(AH33&gt;=$AH$5,$AH$15=$AH$4),"y","")</f>
      </c>
      <c r="AG33" s="28">
        <f>IF(AND(AH33&gt;=$AH$5,$AH$15=$AH$4),"y","")</f>
      </c>
      <c r="AH33" s="54">
        <f>TAN(ACOS(D33))-TAN(ACOS($AH$15))</f>
        <v>0.9660708896406622</v>
      </c>
      <c r="AI33" s="28">
        <f>IF(AND(AK33&gt;=$AH$5,$AK$15=$AH$4),"y","")</f>
      </c>
      <c r="AJ33" s="30">
        <f>IF(AND(AK33&gt;=$AH$5,$AK$15=$AH$4),"y","")</f>
      </c>
      <c r="AK33" s="108">
        <f>TAN(ACOS(D33))-TAN(ACOS($AK$15))</f>
        <v>1.1691295502746664</v>
      </c>
      <c r="AL33" s="43"/>
      <c r="AM33" s="43"/>
      <c r="AN33" s="81">
        <v>0.92</v>
      </c>
      <c r="AO33" s="43"/>
      <c r="AP33" s="43"/>
      <c r="AQ33" s="43"/>
      <c r="AR33" s="43"/>
      <c r="AS33" s="43"/>
      <c r="AT33" s="43"/>
    </row>
    <row r="34" spans="1:46" s="75" customFormat="1" ht="2.25" customHeight="1" thickBot="1">
      <c r="A34" s="109"/>
      <c r="B34" s="68" t="str">
        <f>IF($AH$3&gt;=D33,".","")</f>
        <v>.</v>
      </c>
      <c r="C34" s="69" t="str">
        <f>IF($AH$3&gt;=D33,".","")</f>
        <v>.</v>
      </c>
      <c r="D34" s="70" t="str">
        <f>IF(AND($G$15&lt;=$AH$4,G33&lt;=$AH$5,D33=$AH$3),".","")</f>
        <v>.</v>
      </c>
      <c r="E34" s="71">
        <f>IF(AND(G33&gt;=$AH$5,$G$15=$AH$4),".","")</f>
      </c>
      <c r="F34" s="72">
        <f>IF(AND(G33&gt;=$AH$5,$G$15=$AH$4),".","")</f>
      </c>
      <c r="G34" s="73" t="str">
        <f>IF(AND($J$15&lt;=$AH$4,J33&lt;=$AH$5,D33=$AH$3),".","")</f>
        <v>.</v>
      </c>
      <c r="H34" s="72">
        <f>IF(AND(J33&gt;=$AH$5,$J$15=$AH$4),".","")</f>
      </c>
      <c r="I34" s="74">
        <f>IF(AND(J33&gt;=$AH$5,$J$15=$AH$4),".","")</f>
      </c>
      <c r="J34" s="70" t="str">
        <f>IF(AND($M$15&lt;=$AH$4,M33&lt;=$AH$5,D33=$AH$3),".","")</f>
        <v>.</v>
      </c>
      <c r="K34" s="74">
        <f>IF(AND(M33&gt;=$AH$5,$M$15=$AH$4),".","")</f>
      </c>
      <c r="L34" s="72">
        <f>IF(AND(M33&gt;=$AH$5,$M$15=$AH$4),".","")</f>
      </c>
      <c r="M34" s="73" t="str">
        <f>IF(AND($P$15&lt;=$AH$4,P33&lt;=$AH$5,D33=$AH$3),".","")</f>
        <v>.</v>
      </c>
      <c r="N34" s="72">
        <f>IF(AND(P33&gt;=$AH$5,$P$15=$AH$4),".","")</f>
      </c>
      <c r="O34" s="74">
        <f>IF(AND(P33&gt;=$AH$5,$P$15=$AH$4),".","")</f>
      </c>
      <c r="P34" s="70" t="str">
        <f>IF(AND($S$15&lt;=$AH$4,S33&lt;=$AH$5,D33=$AH$3),".","")</f>
        <v>.</v>
      </c>
      <c r="Q34" s="74">
        <f>IF(AND(S33&gt;=$AH$5,$S$15=$AH$4),".","")</f>
      </c>
      <c r="R34" s="72">
        <f>IF(AND(S33&gt;=$AH$5,$S$15=$AH$4),".","")</f>
      </c>
      <c r="S34" s="73" t="str">
        <f>IF(AND($V$15&lt;=$AH$4,V33&lt;=$AH$5,D33=$AH$3),".","")</f>
        <v>.</v>
      </c>
      <c r="T34" s="72">
        <f>IF(AND(V33&gt;=$AH$5,$V$15=$AH$4),".","")</f>
      </c>
      <c r="U34" s="74">
        <f>IF(AND(V33&gt;=$AH$5,$V$15=$AH$4),".","")</f>
      </c>
      <c r="V34" s="70" t="str">
        <f>IF(AND($Y$15&lt;=$AH$4,Y33&lt;=$AH$5,D33=$AH$3),".","")</f>
        <v>.</v>
      </c>
      <c r="W34" s="74">
        <f>IF(AND(Y33&gt;=$AH$5,$Y$15=$AH$4),".","")</f>
      </c>
      <c r="X34" s="72">
        <f>IF(AND(Y33&gt;=$AH$5,$Y$15=$AH$4),".","")</f>
      </c>
      <c r="Y34" s="73" t="str">
        <f>IF(AND($AB$15&lt;=$AH$4,AB33&lt;=$AH$5,D33=$AH$3),".","")</f>
        <v>.</v>
      </c>
      <c r="Z34" s="72" t="str">
        <f>IF(AND(AB33&gt;=$AH$5,$AB$15=$AH$4),".","")</f>
        <v>.</v>
      </c>
      <c r="AA34" s="74" t="str">
        <f>IF(AND(AB33&gt;=$AH$5,$AB$15=$AH$4),".","")</f>
        <v>.</v>
      </c>
      <c r="AB34" s="70">
        <f>IF(AND($AE$15&lt;=$AH$4,AE33&lt;=$AH$5,D33=$AH$3),".","")</f>
      </c>
      <c r="AC34" s="74">
        <f>IF(AND(AE33&gt;=$AH$5,$AE$15=$AH$4),".","")</f>
      </c>
      <c r="AD34" s="72">
        <f>IF(AND(AE33&gt;=$AH$5,$AE$15=$AH$4),".","")</f>
      </c>
      <c r="AE34" s="73">
        <f>IF(AND($AH$15&lt;=$AH$4,AH33&lt;=$AH$5,D33=$AH$3),".","")</f>
      </c>
      <c r="AF34" s="72">
        <f>IF(AND(AH33&gt;=$AH$5,$AH$15=$AH$4),".","")</f>
      </c>
      <c r="AG34" s="74">
        <f>IF(AND(AH33&gt;=$AH$5,$AH$15=$AH$4),".","")</f>
      </c>
      <c r="AH34" s="70">
        <f>IF(AND($AK$15&lt;=$AH$4,AK33&lt;=$AH$5,D33=$AH$3),".","")</f>
      </c>
      <c r="AI34" s="74">
        <f>IF(AND(AK33&gt;=$AH$5,$AK$15=$AH$4),".","")</f>
      </c>
      <c r="AJ34" s="72">
        <f>IF(AND(AK33&gt;=$AH$5,$AK$15=$AH$4),".","")</f>
      </c>
      <c r="AK34" s="110"/>
      <c r="AL34" s="82"/>
      <c r="AM34" s="82"/>
      <c r="AN34" s="83">
        <v>0.93</v>
      </c>
      <c r="AO34" s="82"/>
      <c r="AP34" s="82"/>
      <c r="AQ34" s="82"/>
      <c r="AR34" s="82"/>
      <c r="AS34" s="82"/>
      <c r="AT34" s="82"/>
    </row>
    <row r="35" spans="1:46" s="67" customFormat="1" ht="2.25" customHeight="1">
      <c r="A35" s="105"/>
      <c r="B35" s="60">
        <f>IF($AH$3&gt;=D36,".","")</f>
      </c>
      <c r="C35" s="61">
        <f>IF($AH$3&gt;=D36,".","")</f>
      </c>
      <c r="D35" s="62">
        <f>IF(AND($G$15&lt;=$AH$4,G36&lt;=$AH$5,D36=$AH$3),".","")</f>
      </c>
      <c r="E35" s="63">
        <f>IF(AND(G36&gt;=$AH$5,$G$15=$AH$4),".","")</f>
      </c>
      <c r="F35" s="64">
        <f>IF(AND(G36&gt;=$AH$5,$G$15=$AH$4),".","")</f>
      </c>
      <c r="G35" s="65">
        <f>IF(AND($J$15&lt;=$AH$4,J36&lt;=$AH$5,D36=$AH$3),".","")</f>
      </c>
      <c r="H35" s="64">
        <f>IF(AND(J36&gt;=$AH$5,$J$15=$AH$4),".","")</f>
      </c>
      <c r="I35" s="66">
        <f>IF(AND(J36&gt;=$AH$5,$J$15=$AH$4),".","")</f>
      </c>
      <c r="J35" s="62">
        <f>IF(AND($M$15&lt;=$AH$4,M36&lt;=$AH$5,D36=$AH$3),".","")</f>
      </c>
      <c r="K35" s="66">
        <f>IF(AND(M36&gt;=$AH$5,$M$15=$AH$4),".","")</f>
      </c>
      <c r="L35" s="64">
        <f>IF(AND(M36&gt;=$AH$5,$M$15=$AH$4),".","")</f>
      </c>
      <c r="M35" s="65">
        <f>IF(AND($P$15&lt;=$AH$4,P36&lt;=$AH$5,D36=$AH$3),".","")</f>
      </c>
      <c r="N35" s="64">
        <f>IF(AND(P36&gt;=$AH$5,$P$15=$AH$4),".","")</f>
      </c>
      <c r="O35" s="66">
        <f>IF(AND(P36&gt;=$AH$5,$P$15=$AH$4),".","")</f>
      </c>
      <c r="P35" s="62">
        <f>IF(AND($S$15&lt;=$AH$4,S36&lt;=$AH$5,D36=$AH$3),".","")</f>
      </c>
      <c r="Q35" s="66">
        <f>IF(AND(S36&gt;=$AH$5,$S$15=$AH$4),".","")</f>
      </c>
      <c r="R35" s="64">
        <f>IF(AND(S36&gt;=$AH$5,$S$15=$AH$4),".","")</f>
      </c>
      <c r="S35" s="65">
        <f>IF(AND($V$15&lt;=$AH$4,V36&lt;=$AH$5,D36=$AH$3),".","")</f>
      </c>
      <c r="T35" s="64">
        <f>IF(AND(V36&gt;=$AH$5,$V$15=$AH$4),".","")</f>
      </c>
      <c r="U35" s="66">
        <f>IF(AND(V36&gt;=$AH$5,$V$15=$AH$4),".","")</f>
      </c>
      <c r="V35" s="62">
        <f>IF(AND($Y$15&lt;=$AH$4,Y36&lt;=$AH$5,D36=$AH$3),".","")</f>
      </c>
      <c r="W35" s="66">
        <f>IF(AND(Y36&gt;=$AH$5,$Y$15=$AH$4),".","")</f>
      </c>
      <c r="X35" s="64">
        <f>IF(AND(Y36&gt;=$AH$5,$Y$15=$AH$4),".","")</f>
      </c>
      <c r="Y35" s="65">
        <f>IF(AND($AB$15&lt;=$AH$4,AB36&lt;=$AH$5,D36=$AH$3),".","")</f>
      </c>
      <c r="Z35" s="64">
        <f>IF(AND(AB36&gt;=$AH$5,$AB$15=$AH$4),".","")</f>
      </c>
      <c r="AA35" s="66">
        <f>IF(AND(AB36&gt;=$AH$5,$AB$15=$AH$4),".","")</f>
      </c>
      <c r="AB35" s="62">
        <f>IF(AND($AE$15&lt;=$AH$4,AE36&lt;=$AH$5,D36=$AH$3),".","")</f>
      </c>
      <c r="AC35" s="66">
        <f>IF(AND(AE36&gt;=$AH$5,$AE$15=$AH$4),".","")</f>
      </c>
      <c r="AD35" s="64">
        <f>IF(AND(AE36&gt;=$AH$5,$AE$15=$AH$4),".","")</f>
      </c>
      <c r="AE35" s="65">
        <f>IF(AND($AH$15&lt;=$AH$4,AH36&lt;=$AH$5,D36=$AH$3),".","")</f>
      </c>
      <c r="AF35" s="64">
        <f>IF(AND(AH36&gt;=$AH$5,$AH$15=$AH$4),".","")</f>
      </c>
      <c r="AG35" s="66">
        <f>IF(AND(AH36&gt;=$AH$5,$AH$15=$AH$4),".","")</f>
      </c>
      <c r="AH35" s="62">
        <f>IF(AND($AK$15&lt;=$AH$4,AK36&lt;=$AH$5,D36=$AH$3),".","")</f>
      </c>
      <c r="AI35" s="66">
        <f>IF(AND(AK36&gt;=$AH$5,$AK$15=$AH$4),".","")</f>
      </c>
      <c r="AJ35" s="64">
        <f>IF(AND(AK36&gt;=$AH$5,$AK$15=$AH$4),".","")</f>
      </c>
      <c r="AK35" s="106"/>
      <c r="AL35" s="79"/>
      <c r="AM35" s="79"/>
      <c r="AN35" s="80">
        <v>0.94</v>
      </c>
      <c r="AO35" s="79"/>
      <c r="AP35" s="79"/>
      <c r="AQ35" s="79"/>
      <c r="AR35" s="79"/>
      <c r="AS35" s="79"/>
      <c r="AT35" s="79"/>
    </row>
    <row r="36" spans="1:46" ht="11.25" customHeight="1">
      <c r="A36" s="107">
        <f>TAN(ACOS(D36))</f>
        <v>1.138281210363209</v>
      </c>
      <c r="B36" s="52">
        <f>IF($AH$3&gt;=D36,"y","")</f>
      </c>
      <c r="C36" s="26">
        <f>IF($AH$3&gt;=D36,"y","")</f>
      </c>
      <c r="D36" s="18">
        <v>0.66</v>
      </c>
      <c r="E36" s="59">
        <f>IF(AND(G36&gt;=$AH$5,$G$15=$AH$4),"y","")</f>
      </c>
      <c r="F36" s="30">
        <f>IF(AND(G36&gt;=$AH$5,$G$15=$AH$4),"y","")</f>
      </c>
      <c r="G36" s="10">
        <f>TAN(ACOS(D36))-TAN(ACOS($G$15))</f>
        <v>0.3882812103632092</v>
      </c>
      <c r="H36" s="30">
        <f>IF(AND(J36&gt;=$AH$5,$J$15=$AH$4),"y","")</f>
      </c>
      <c r="I36" s="28">
        <f>IF(AND(J36&gt;=$AH$5,$J$15=$AH$4),"y","")</f>
      </c>
      <c r="J36" s="54">
        <f>TAN(ACOS(D36))-TAN(ACOS($J$15))</f>
        <v>0.44027691664349256</v>
      </c>
      <c r="K36" s="28">
        <f>IF(AND(M36&gt;=$AH$5,$M$15=$AH$4),"y","")</f>
      </c>
      <c r="L36" s="30">
        <f>IF(AND(M36&gt;=$AH$5,$M$15=$AH$4),"y","")</f>
      </c>
      <c r="M36" s="10">
        <f>TAN(ACOS(D36))-TAN(ACOS($M$15))</f>
        <v>0.5185368719601067</v>
      </c>
      <c r="N36" s="30">
        <f>IF(AND(P36&gt;=$AH$5,$P$15=$AH$4),"y","")</f>
      </c>
      <c r="O36" s="28">
        <f>IF(AND(P36&gt;=$AH$5,$P$15=$AH$4),"y","")</f>
      </c>
      <c r="P36" s="54">
        <f>TAN(ACOS(D36))-TAN(ACOS($P$15))</f>
        <v>0.5985383882251221</v>
      </c>
      <c r="Q36" s="28">
        <f>IF(AND(S36&gt;=$AH$5,$S$15=$AH$4),"y","")</f>
      </c>
      <c r="R36" s="30">
        <f>IF(AND(S36&gt;=$AH$5,$S$15=$AH$4),"y","")</f>
      </c>
      <c r="S36" s="10">
        <f>TAN(ACOS(D36))-TAN(ACOS($S$15))</f>
        <v>0.6539591055253564</v>
      </c>
      <c r="T36" s="30">
        <f>IF(AND(V36&gt;=$AH$5,$V$15=$AH$4),"y","")</f>
      </c>
      <c r="U36" s="28">
        <f>IF(AND(V36&gt;=$AH$5,$V$15=$AH$4),"y","")</f>
      </c>
      <c r="V36" s="54">
        <f>TAN(ACOS(D36))-TAN(ACOS($V$15))</f>
        <v>0.7122829942270044</v>
      </c>
      <c r="W36" s="28">
        <f>IF(AND(Y36&gt;=$AH$5,$Y$15=$AH$4),"y","")</f>
      </c>
      <c r="X36" s="30">
        <f>IF(AND(Y36&gt;=$AH$5,$Y$15=$AH$4),"y","")</f>
      </c>
      <c r="Y36" s="10">
        <f>TAN(ACOS(D36))-TAN(ACOS($Y$15))</f>
        <v>0.7753296761242305</v>
      </c>
      <c r="Z36" s="30">
        <f>IF(AND(AB36&gt;=$AH$5,$AB$15=$AH$4),"y","")</f>
      </c>
      <c r="AA36" s="28">
        <f>IF(AND(AB36&gt;=$AH$5,$AB$15=$AH$4),"y","")</f>
      </c>
      <c r="AB36" s="54">
        <f>TAN(ACOS(D36))-TAN(ACOS($AB$15))</f>
        <v>0.8095971051843458</v>
      </c>
      <c r="AC36" s="28">
        <f>IF(AND(AE36&gt;=$AH$5,$AE$15=$AH$4),"y","")</f>
      </c>
      <c r="AD36" s="30">
        <f>IF(AND(AE36&gt;=$AH$5,$AE$15=$AH$4),"y","")</f>
      </c>
      <c r="AE36" s="10">
        <f>TAN(ACOS(D36))-TAN(ACOS($AE$15))</f>
        <v>0.8466145436965421</v>
      </c>
      <c r="AF36" s="30">
        <f>IF(AND(AH36&gt;=$AH$5,$AH$15=$AH$4),"y","")</f>
      </c>
      <c r="AG36" s="28">
        <f>IF(AND(AH36&gt;=$AH$5,$AH$15=$AH$4),"y","")</f>
      </c>
      <c r="AH36" s="54">
        <f>TAN(ACOS(D36))-TAN(ACOS($AH$15))</f>
        <v>0.9352225497292048</v>
      </c>
      <c r="AI36" s="28">
        <f>IF(AND(AK36&gt;=$AH$5,$AK$15=$AH$4),"y","")</f>
      </c>
      <c r="AJ36" s="30">
        <f>IF(AND(AK36&gt;=$AH$5,$AK$15=$AH$4),"y","")</f>
      </c>
      <c r="AK36" s="108">
        <f>TAN(ACOS(D36))-TAN(ACOS($AK$15))</f>
        <v>1.138281210363209</v>
      </c>
      <c r="AL36" s="43"/>
      <c r="AM36" s="43"/>
      <c r="AN36" s="81">
        <v>0.95</v>
      </c>
      <c r="AO36" s="43"/>
      <c r="AP36" s="43"/>
      <c r="AQ36" s="43"/>
      <c r="AR36" s="43"/>
      <c r="AS36" s="43"/>
      <c r="AT36" s="43"/>
    </row>
    <row r="37" spans="1:46" s="75" customFormat="1" ht="2.25" customHeight="1" thickBot="1">
      <c r="A37" s="109"/>
      <c r="B37" s="68">
        <f>IF($AH$3&gt;=D36,".","")</f>
      </c>
      <c r="C37" s="69">
        <f>IF($AH$3&gt;=D36,".","")</f>
      </c>
      <c r="D37" s="70">
        <f>IF(AND($G$15&lt;=$AH$4,G36&lt;=$AH$5,D36=$AH$3),".","")</f>
      </c>
      <c r="E37" s="71">
        <f>IF(AND(G36&gt;=$AH$5,$G$15=$AH$4),".","")</f>
      </c>
      <c r="F37" s="72">
        <f>IF(AND(G36&gt;=$AH$5,$G$15=$AH$4),".","")</f>
      </c>
      <c r="G37" s="73">
        <f>IF(AND($J$15&lt;=$AH$4,J36&lt;=$AH$5,D36=$AH$3),".","")</f>
      </c>
      <c r="H37" s="72">
        <f>IF(AND(J36&gt;=$AH$5,$J$15=$AH$4),".","")</f>
      </c>
      <c r="I37" s="74">
        <f>IF(AND(J36&gt;=$AH$5,$J$15=$AH$4),".","")</f>
      </c>
      <c r="J37" s="70">
        <f>IF(AND($M$15&lt;=$AH$4,M36&lt;=$AH$5,D36=$AH$3),".","")</f>
      </c>
      <c r="K37" s="74">
        <f>IF(AND(M36&gt;=$AH$5,$M$15=$AH$4),".","")</f>
      </c>
      <c r="L37" s="72">
        <f>IF(AND(M36&gt;=$AH$5,$M$15=$AH$4),".","")</f>
      </c>
      <c r="M37" s="73">
        <f>IF(AND($P$15&lt;=$AH$4,P36&lt;=$AH$5,D36=$AH$3),".","")</f>
      </c>
      <c r="N37" s="72">
        <f>IF(AND(P36&gt;=$AH$5,$P$15=$AH$4),".","")</f>
      </c>
      <c r="O37" s="74">
        <f>IF(AND(P36&gt;=$AH$5,$P$15=$AH$4),".","")</f>
      </c>
      <c r="P37" s="70">
        <f>IF(AND($S$15&lt;=$AH$4,S36&lt;=$AH$5,D36=$AH$3),".","")</f>
      </c>
      <c r="Q37" s="74">
        <f>IF(AND(S36&gt;=$AH$5,$S$15=$AH$4),".","")</f>
      </c>
      <c r="R37" s="72">
        <f>IF(AND(S36&gt;=$AH$5,$S$15=$AH$4),".","")</f>
      </c>
      <c r="S37" s="73">
        <f>IF(AND($V$15&lt;=$AH$4,V36&lt;=$AH$5,D36=$AH$3),".","")</f>
      </c>
      <c r="T37" s="72">
        <f>IF(AND(V36&gt;=$AH$5,$V$15=$AH$4),".","")</f>
      </c>
      <c r="U37" s="74">
        <f>IF(AND(V36&gt;=$AH$5,$V$15=$AH$4),".","")</f>
      </c>
      <c r="V37" s="70">
        <f>IF(AND($Y$15&lt;=$AH$4,Y36&lt;=$AH$5,D36=$AH$3),".","")</f>
      </c>
      <c r="W37" s="74">
        <f>IF(AND(Y36&gt;=$AH$5,$Y$15=$AH$4),".","")</f>
      </c>
      <c r="X37" s="72">
        <f>IF(AND(Y36&gt;=$AH$5,$Y$15=$AH$4),".","")</f>
      </c>
      <c r="Y37" s="73">
        <f>IF(AND($AB$15&lt;=$AH$4,AB36&lt;=$AH$5,D36=$AH$3),".","")</f>
      </c>
      <c r="Z37" s="72">
        <f>IF(AND(AB36&gt;=$AH$5,$AB$15=$AH$4),".","")</f>
      </c>
      <c r="AA37" s="74">
        <f>IF(AND(AB36&gt;=$AH$5,$AB$15=$AH$4),".","")</f>
      </c>
      <c r="AB37" s="70">
        <f>IF(AND($AE$15&lt;=$AH$4,AE36&lt;=$AH$5,D36=$AH$3),".","")</f>
      </c>
      <c r="AC37" s="74">
        <f>IF(AND(AE36&gt;=$AH$5,$AE$15=$AH$4),".","")</f>
      </c>
      <c r="AD37" s="72">
        <f>IF(AND(AE36&gt;=$AH$5,$AE$15=$AH$4),".","")</f>
      </c>
      <c r="AE37" s="73">
        <f>IF(AND($AH$15&lt;=$AH$4,AH36&lt;=$AH$5,D36=$AH$3),".","")</f>
      </c>
      <c r="AF37" s="72">
        <f>IF(AND(AH36&gt;=$AH$5,$AH$15=$AH$4),".","")</f>
      </c>
      <c r="AG37" s="74">
        <f>IF(AND(AH36&gt;=$AH$5,$AH$15=$AH$4),".","")</f>
      </c>
      <c r="AH37" s="70">
        <f>IF(AND($AK$15&lt;=$AH$4,AK36&lt;=$AH$5,D36=$AH$3),".","")</f>
      </c>
      <c r="AI37" s="74">
        <f>IF(AND(AK36&gt;=$AH$5,$AK$15=$AH$4),".","")</f>
      </c>
      <c r="AJ37" s="72">
        <f>IF(AND(AK36&gt;=$AH$5,$AK$15=$AH$4),".","")</f>
      </c>
      <c r="AK37" s="110"/>
      <c r="AL37" s="82"/>
      <c r="AM37" s="82"/>
      <c r="AN37" s="83">
        <v>0.96</v>
      </c>
      <c r="AO37" s="82"/>
      <c r="AP37" s="82"/>
      <c r="AQ37" s="82"/>
      <c r="AR37" s="82"/>
      <c r="AS37" s="82"/>
      <c r="AT37" s="82"/>
    </row>
    <row r="38" spans="1:46" s="51" customFormat="1" ht="2.25" customHeight="1">
      <c r="A38" s="107"/>
      <c r="B38" s="52">
        <f>IF($AH$3&gt;=D39,".","")</f>
      </c>
      <c r="C38" s="26">
        <f>IF($AH$3&gt;=D39,".","")</f>
      </c>
      <c r="D38" s="56">
        <f>IF(AND($G$15&lt;=$AH$4,G39&lt;=$AH$5,D39=$AH$3),".","")</f>
      </c>
      <c r="E38" s="59">
        <f>IF(AND(G39&gt;=$AH$5,$G$15=$AH$4),".","")</f>
      </c>
      <c r="F38" s="30">
        <f>IF(AND(G39&gt;=$AH$5,$G$15=$AH$4),".","")</f>
      </c>
      <c r="G38" s="55">
        <f>IF(AND($J$15&lt;=$AH$4,J39&lt;=$AH$5,D39=$AH$3),".","")</f>
      </c>
      <c r="H38" s="30">
        <f>IF(AND(J39&gt;=$AH$5,$J$15=$AH$4),".","")</f>
      </c>
      <c r="I38" s="28">
        <f>IF(AND(J39&gt;=$AH$5,$J$15=$AH$4),".","")</f>
      </c>
      <c r="J38" s="56">
        <f>IF(AND($M$15&lt;=$AH$4,M39&lt;=$AH$5,D39=$AH$3),".","")</f>
      </c>
      <c r="K38" s="28">
        <f>IF(AND(M39&gt;=$AH$5,$M$15=$AH$4),".","")</f>
      </c>
      <c r="L38" s="30">
        <f>IF(AND(M39&gt;=$AH$5,$M$15=$AH$4),".","")</f>
      </c>
      <c r="M38" s="55">
        <f>IF(AND($P$15&lt;=$AH$4,P39&lt;=$AH$5,D39=$AH$3),".","")</f>
      </c>
      <c r="N38" s="30">
        <f>IF(AND(P39&gt;=$AH$5,$P$15=$AH$4),".","")</f>
      </c>
      <c r="O38" s="28">
        <f>IF(AND(P39&gt;=$AH$5,$P$15=$AH$4),".","")</f>
      </c>
      <c r="P38" s="56">
        <f>IF(AND($S$15&lt;=$AH$4,S39&lt;=$AH$5,D39=$AH$3),".","")</f>
      </c>
      <c r="Q38" s="28">
        <f>IF(AND(S39&gt;=$AH$5,$S$15=$AH$4),".","")</f>
      </c>
      <c r="R38" s="30">
        <f>IF(AND(S39&gt;=$AH$5,$S$15=$AH$4),".","")</f>
      </c>
      <c r="S38" s="55">
        <f>IF(AND($V$15&lt;=$AH$4,V39&lt;=$AH$5,D39=$AH$3),".","")</f>
      </c>
      <c r="T38" s="30">
        <f>IF(AND(V39&gt;=$AH$5,$V$15=$AH$4),".","")</f>
      </c>
      <c r="U38" s="28">
        <f>IF(AND(V39&gt;=$AH$5,$V$15=$AH$4),".","")</f>
      </c>
      <c r="V38" s="56">
        <f>IF(AND($Y$15&lt;=$AH$4,Y39&lt;=$AH$5,D39=$AH$3),".","")</f>
      </c>
      <c r="W38" s="28">
        <f>IF(AND(Y39&gt;=$AH$5,$Y$15=$AH$4),".","")</f>
      </c>
      <c r="X38" s="30">
        <f>IF(AND(Y39&gt;=$AH$5,$Y$15=$AH$4),".","")</f>
      </c>
      <c r="Y38" s="55">
        <f>IF(AND($AB$15&lt;=$AH$4,AB39&lt;=$AH$5,D39=$AH$3),".","")</f>
      </c>
      <c r="Z38" s="30">
        <f>IF(AND(AB39&gt;=$AH$5,$AB$15=$AH$4),".","")</f>
      </c>
      <c r="AA38" s="28">
        <f>IF(AND(AB39&gt;=$AH$5,$AB$15=$AH$4),".","")</f>
      </c>
      <c r="AB38" s="56">
        <f>IF(AND($AE$15&lt;=$AH$4,AE39&lt;=$AH$5,D39=$AH$3),".","")</f>
      </c>
      <c r="AC38" s="28">
        <f>IF(AND(AE39&gt;=$AH$5,$AE$15=$AH$4),".","")</f>
      </c>
      <c r="AD38" s="30">
        <f>IF(AND(AE39&gt;=$AH$5,$AE$15=$AH$4),".","")</f>
      </c>
      <c r="AE38" s="55">
        <f>IF(AND($AH$15&lt;=$AH$4,AH39&lt;=$AH$5,D39=$AH$3),".","")</f>
      </c>
      <c r="AF38" s="30">
        <f>IF(AND(AH39&gt;=$AH$5,$AH$15=$AH$4),".","")</f>
      </c>
      <c r="AG38" s="28">
        <f>IF(AND(AH39&gt;=$AH$5,$AH$15=$AH$4),".","")</f>
      </c>
      <c r="AH38" s="56">
        <f>IF(AND($AK$15&lt;=$AH$4,AK39&lt;=$AH$5,D39=$AH$3),".","")</f>
      </c>
      <c r="AI38" s="28">
        <f>IF(AND(AK39&gt;=$AH$5,$AK$15=$AH$4),".","")</f>
      </c>
      <c r="AJ38" s="30">
        <f>IF(AND(AK39&gt;=$AH$5,$AK$15=$AH$4),".","")</f>
      </c>
      <c r="AK38" s="111"/>
      <c r="AL38" s="84"/>
      <c r="AM38" s="84"/>
      <c r="AN38" s="81">
        <v>0.97</v>
      </c>
      <c r="AO38" s="84"/>
      <c r="AP38" s="84"/>
      <c r="AQ38" s="84"/>
      <c r="AR38" s="84"/>
      <c r="AS38" s="84"/>
      <c r="AT38" s="84"/>
    </row>
    <row r="39" spans="1:46" ht="11.25" customHeight="1">
      <c r="A39" s="107">
        <f>TAN(ACOS(D39))</f>
        <v>1.108001638983132</v>
      </c>
      <c r="B39" s="52">
        <f>IF($AH$3&gt;=D39,"y","")</f>
      </c>
      <c r="C39" s="26">
        <f>IF($AH$3&gt;=D39,"y","")</f>
      </c>
      <c r="D39" s="18">
        <v>0.67</v>
      </c>
      <c r="E39" s="59">
        <f>IF(AND(G39&gt;=$AH$5,$G$15=$AH$4),"y","")</f>
      </c>
      <c r="F39" s="30">
        <f>IF(AND(G39&gt;=$AH$5,$G$15=$AH$4),"y","")</f>
      </c>
      <c r="G39" s="10">
        <f>TAN(ACOS(D39))-TAN(ACOS($G$15))</f>
        <v>0.3580016389831322</v>
      </c>
      <c r="H39" s="30">
        <f>IF(AND(J39&gt;=$AH$5,$J$15=$AH$4),"y","")</f>
      </c>
      <c r="I39" s="28">
        <f>IF(AND(J39&gt;=$AH$5,$J$15=$AH$4),"y","")</f>
      </c>
      <c r="J39" s="54">
        <f>TAN(ACOS(D39))-TAN(ACOS($J$15))</f>
        <v>0.4099973452634156</v>
      </c>
      <c r="K39" s="28">
        <f>IF(AND(M39&gt;=$AH$5,$M$15=$AH$4),"y","")</f>
      </c>
      <c r="L39" s="30">
        <f>IF(AND(M39&gt;=$AH$5,$M$15=$AH$4),"y","")</f>
      </c>
      <c r="M39" s="10">
        <f>TAN(ACOS(D39))-TAN(ACOS($M$15))</f>
        <v>0.4882573005800297</v>
      </c>
      <c r="N39" s="30">
        <f>IF(AND(P39&gt;=$AH$5,$P$15=$AH$4),"y","")</f>
      </c>
      <c r="O39" s="28">
        <f>IF(AND(P39&gt;=$AH$5,$P$15=$AH$4),"y","")</f>
      </c>
      <c r="P39" s="54">
        <f>TAN(ACOS(D39))-TAN(ACOS($P$15))</f>
        <v>0.5682588168450451</v>
      </c>
      <c r="Q39" s="28">
        <f>IF(AND(S39&gt;=$AH$5,$S$15=$AH$4),"y","")</f>
      </c>
      <c r="R39" s="30">
        <f>IF(AND(S39&gt;=$AH$5,$S$15=$AH$4),"y","")</f>
      </c>
      <c r="S39" s="10">
        <f>TAN(ACOS(D39))-TAN(ACOS($S$15))</f>
        <v>0.6236795341452794</v>
      </c>
      <c r="T39" s="30">
        <f>IF(AND(V39&gt;=$AH$5,$V$15=$AH$4),"y","")</f>
      </c>
      <c r="U39" s="28">
        <f>IF(AND(V39&gt;=$AH$5,$V$15=$AH$4),"y","")</f>
      </c>
      <c r="V39" s="54">
        <f>TAN(ACOS(D39))-TAN(ACOS($V$15))</f>
        <v>0.6820034228469274</v>
      </c>
      <c r="W39" s="28">
        <f>IF(AND(Y39&gt;=$AH$5,$Y$15=$AH$4),"y","")</f>
      </c>
      <c r="X39" s="30">
        <f>IF(AND(Y39&gt;=$AH$5,$Y$15=$AH$4),"y","")</f>
      </c>
      <c r="Y39" s="10">
        <f>TAN(ACOS(D39))-TAN(ACOS($Y$15))</f>
        <v>0.7450501047441536</v>
      </c>
      <c r="Z39" s="30">
        <f>IF(AND(AB39&gt;=$AH$5,$AB$15=$AH$4),"y","")</f>
      </c>
      <c r="AA39" s="28">
        <f>IF(AND(AB39&gt;=$AH$5,$AB$15=$AH$4),"y","")</f>
      </c>
      <c r="AB39" s="54">
        <f>TAN(ACOS(D39))-TAN(ACOS($AB$15))</f>
        <v>0.7793175338042688</v>
      </c>
      <c r="AC39" s="28">
        <f>IF(AND(AE39&gt;=$AH$5,$AE$15=$AH$4),"y","")</f>
      </c>
      <c r="AD39" s="30">
        <f>IF(AND(AE39&gt;=$AH$5,$AE$15=$AH$4),"y","")</f>
      </c>
      <c r="AE39" s="10">
        <f>TAN(ACOS(D39))-TAN(ACOS($AE$15))</f>
        <v>0.8163349723164651</v>
      </c>
      <c r="AF39" s="30">
        <f>IF(AND(AH39&gt;=$AH$5,$AH$15=$AH$4),"y","")</f>
      </c>
      <c r="AG39" s="28">
        <f>IF(AND(AH39&gt;=$AH$5,$AH$15=$AH$4),"y","")</f>
      </c>
      <c r="AH39" s="54">
        <f>TAN(ACOS(D39))-TAN(ACOS($AH$15))</f>
        <v>0.9049429783491278</v>
      </c>
      <c r="AI39" s="28">
        <f>IF(AND(AK39&gt;=$AH$5,$AK$15=$AH$4),"y","")</f>
      </c>
      <c r="AJ39" s="30">
        <f>IF(AND(AK39&gt;=$AH$5,$AK$15=$AH$4),"y","")</f>
      </c>
      <c r="AK39" s="108">
        <f>TAN(ACOS(D39))-TAN(ACOS($AK$15))</f>
        <v>1.108001638983132</v>
      </c>
      <c r="AL39" s="43"/>
      <c r="AM39" s="43"/>
      <c r="AN39" s="81"/>
      <c r="AO39" s="43"/>
      <c r="AP39" s="43"/>
      <c r="AQ39" s="43"/>
      <c r="AR39" s="43"/>
      <c r="AS39" s="43"/>
      <c r="AT39" s="43"/>
    </row>
    <row r="40" spans="1:46" s="75" customFormat="1" ht="2.25" customHeight="1" thickBot="1">
      <c r="A40" s="109"/>
      <c r="B40" s="68">
        <f>IF($AH$3&gt;=D39,".","")</f>
      </c>
      <c r="C40" s="69">
        <f>IF($AH$3&gt;=D39,".","")</f>
      </c>
      <c r="D40" s="70">
        <f>IF(AND($G$15&lt;=$AH$4,G39&lt;=$AH$5,D39=$AH$3),".","")</f>
      </c>
      <c r="E40" s="71">
        <f>IF(AND(G39&gt;=$AH$5,$G$15=$AH$4),".","")</f>
      </c>
      <c r="F40" s="72">
        <f>IF(AND(G39&gt;=$AH$5,$G$15=$AH$4),".","")</f>
      </c>
      <c r="G40" s="73">
        <f>IF(AND($J$15&lt;=$AH$4,J39&lt;=$AH$5,D39=$AH$3),".","")</f>
      </c>
      <c r="H40" s="72">
        <f>IF(AND(J39&gt;=$AH$5,$J$15=$AH$4),".","")</f>
      </c>
      <c r="I40" s="74">
        <f>IF(AND(J39&gt;=$AH$5,$J$15=$AH$4),".","")</f>
      </c>
      <c r="J40" s="70">
        <f>IF(AND($M$15&lt;=$AH$4,M39&lt;=$AH$5,D39=$AH$3),".","")</f>
      </c>
      <c r="K40" s="74">
        <f>IF(AND(M39&gt;=$AH$5,$M$15=$AH$4),".","")</f>
      </c>
      <c r="L40" s="72">
        <f>IF(AND(M39&gt;=$AH$5,$M$15=$AH$4),".","")</f>
      </c>
      <c r="M40" s="73">
        <f>IF(AND($P$15&lt;=$AH$4,P39&lt;=$AH$5,D39=$AH$3),".","")</f>
      </c>
      <c r="N40" s="72">
        <f>IF(AND(P39&gt;=$AH$5,$P$15=$AH$4),".","")</f>
      </c>
      <c r="O40" s="74">
        <f>IF(AND(P39&gt;=$AH$5,$P$15=$AH$4),".","")</f>
      </c>
      <c r="P40" s="70">
        <f>IF(AND($S$15&lt;=$AH$4,S39&lt;=$AH$5,D39=$AH$3),".","")</f>
      </c>
      <c r="Q40" s="74">
        <f>IF(AND(S39&gt;=$AH$5,$S$15=$AH$4),".","")</f>
      </c>
      <c r="R40" s="72">
        <f>IF(AND(S39&gt;=$AH$5,$S$15=$AH$4),".","")</f>
      </c>
      <c r="S40" s="73">
        <f>IF(AND($V$15&lt;=$AH$4,V39&lt;=$AH$5,D39=$AH$3),".","")</f>
      </c>
      <c r="T40" s="72">
        <f>IF(AND(V39&gt;=$AH$5,$V$15=$AH$4),".","")</f>
      </c>
      <c r="U40" s="74">
        <f>IF(AND(V39&gt;=$AH$5,$V$15=$AH$4),".","")</f>
      </c>
      <c r="V40" s="70">
        <f>IF(AND($Y$15&lt;=$AH$4,Y39&lt;=$AH$5,D39=$AH$3),".","")</f>
      </c>
      <c r="W40" s="74">
        <f>IF(AND(Y39&gt;=$AH$5,$Y$15=$AH$4),".","")</f>
      </c>
      <c r="X40" s="72">
        <f>IF(AND(Y39&gt;=$AH$5,$Y$15=$AH$4),".","")</f>
      </c>
      <c r="Y40" s="73">
        <f>IF(AND($AB$15&lt;=$AH$4,AB39&lt;=$AH$5,D39=$AH$3),".","")</f>
      </c>
      <c r="Z40" s="72">
        <f>IF(AND(AB39&gt;=$AH$5,$AB$15=$AH$4),".","")</f>
      </c>
      <c r="AA40" s="74">
        <f>IF(AND(AB39&gt;=$AH$5,$AB$15=$AH$4),".","")</f>
      </c>
      <c r="AB40" s="70">
        <f>IF(AND($AE$15&lt;=$AH$4,AE39&lt;=$AH$5,D39=$AH$3),".","")</f>
      </c>
      <c r="AC40" s="74">
        <f>IF(AND(AE39&gt;=$AH$5,$AE$15=$AH$4),".","")</f>
      </c>
      <c r="AD40" s="72">
        <f>IF(AND(AE39&gt;=$AH$5,$AE$15=$AH$4),".","")</f>
      </c>
      <c r="AE40" s="73">
        <f>IF(AND($AH$15&lt;=$AH$4,AH39&lt;=$AH$5,D39=$AH$3),".","")</f>
      </c>
      <c r="AF40" s="72">
        <f>IF(AND(AH39&gt;=$AH$5,$AH$15=$AH$4),".","")</f>
      </c>
      <c r="AG40" s="74">
        <f>IF(AND(AH39&gt;=$AH$5,$AH$15=$AH$4),".","")</f>
      </c>
      <c r="AH40" s="70">
        <f>IF(AND($AK$15&lt;=$AH$4,AK39&lt;=$AH$5,D39=$AH$3),".","")</f>
      </c>
      <c r="AI40" s="74">
        <f>IF(AND(AK39&gt;=$AH$5,$AK$15=$AH$4),".","")</f>
      </c>
      <c r="AJ40" s="72">
        <f>IF(AND(AK39&gt;=$AH$5,$AK$15=$AH$4),".","")</f>
      </c>
      <c r="AK40" s="110"/>
      <c r="AL40" s="82"/>
      <c r="AM40" s="82"/>
      <c r="AN40" s="83"/>
      <c r="AO40" s="82"/>
      <c r="AP40" s="82"/>
      <c r="AQ40" s="82"/>
      <c r="AR40" s="82"/>
      <c r="AS40" s="82"/>
      <c r="AT40" s="82"/>
    </row>
    <row r="41" spans="1:46" s="67" customFormat="1" ht="2.25" customHeight="1">
      <c r="A41" s="105"/>
      <c r="B41" s="60">
        <f>IF($AH$3&gt;=D42,".","")</f>
      </c>
      <c r="C41" s="61">
        <f>IF($AH$3&gt;=D42,".","")</f>
      </c>
      <c r="D41" s="62">
        <f>IF(AND($G$15&lt;=$AH$4,G42&lt;=$AH$5,D42=$AH$3),".","")</f>
      </c>
      <c r="E41" s="63">
        <f>IF(AND(G42&gt;=$AH$5,$G$15=$AH$4),".","")</f>
      </c>
      <c r="F41" s="64">
        <f>IF(AND(G42&gt;=$AH$5,$G$15=$AH$4),".","")</f>
      </c>
      <c r="G41" s="65">
        <f>IF(AND($J$15&lt;=$AH$4,J42&lt;=$AH$5,D42=$AH$3),".","")</f>
      </c>
      <c r="H41" s="64">
        <f>IF(AND(J42&gt;=$AH$5,$J$15=$AH$4),".","")</f>
      </c>
      <c r="I41" s="66">
        <f>IF(AND(J42&gt;=$AH$5,$J$15=$AH$4),".","")</f>
      </c>
      <c r="J41" s="62">
        <f>IF(AND($M$15&lt;=$AH$4,M42&lt;=$AH$5,D42=$AH$3),".","")</f>
      </c>
      <c r="K41" s="66">
        <f>IF(AND(M42&gt;=$AH$5,$M$15=$AH$4),".","")</f>
      </c>
      <c r="L41" s="64">
        <f>IF(AND(M42&gt;=$AH$5,$M$15=$AH$4),".","")</f>
      </c>
      <c r="M41" s="65">
        <f>IF(AND($P$15&lt;=$AH$4,P42&lt;=$AH$5,D42=$AH$3),".","")</f>
      </c>
      <c r="N41" s="64">
        <f>IF(AND(P42&gt;=$AH$5,$P$15=$AH$4),".","")</f>
      </c>
      <c r="O41" s="66">
        <f>IF(AND(P42&gt;=$AH$5,$P$15=$AH$4),".","")</f>
      </c>
      <c r="P41" s="62">
        <f>IF(AND($S$15&lt;=$AH$4,S42&lt;=$AH$5,D42=$AH$3),".","")</f>
      </c>
      <c r="Q41" s="66">
        <f>IF(AND(S42&gt;=$AH$5,$S$15=$AH$4),".","")</f>
      </c>
      <c r="R41" s="64">
        <f>IF(AND(S42&gt;=$AH$5,$S$15=$AH$4),".","")</f>
      </c>
      <c r="S41" s="65">
        <f>IF(AND($V$15&lt;=$AH$4,V42&lt;=$AH$5,D42=$AH$3),".","")</f>
      </c>
      <c r="T41" s="64">
        <f>IF(AND(V42&gt;=$AH$5,$V$15=$AH$4),".","")</f>
      </c>
      <c r="U41" s="66">
        <f>IF(AND(V42&gt;=$AH$5,$V$15=$AH$4),".","")</f>
      </c>
      <c r="V41" s="62">
        <f>IF(AND($Y$15&lt;=$AH$4,Y42&lt;=$AH$5,D42=$AH$3),".","")</f>
      </c>
      <c r="W41" s="66">
        <f>IF(AND(Y42&gt;=$AH$5,$Y$15=$AH$4),".","")</f>
      </c>
      <c r="X41" s="64">
        <f>IF(AND(Y42&gt;=$AH$5,$Y$15=$AH$4),".","")</f>
      </c>
      <c r="Y41" s="65">
        <f>IF(AND($AB$15&lt;=$AH$4,AB42&lt;=$AH$5,D42=$AH$3),".","")</f>
      </c>
      <c r="Z41" s="64">
        <f>IF(AND(AB42&gt;=$AH$5,$AB$15=$AH$4),".","")</f>
      </c>
      <c r="AA41" s="66">
        <f>IF(AND(AB42&gt;=$AH$5,$AB$15=$AH$4),".","")</f>
      </c>
      <c r="AB41" s="62">
        <f>IF(AND($AE$15&lt;=$AH$4,AE42&lt;=$AH$5,D42=$AH$3),".","")</f>
      </c>
      <c r="AC41" s="66">
        <f>IF(AND(AE42&gt;=$AH$5,$AE$15=$AH$4),".","")</f>
      </c>
      <c r="AD41" s="64">
        <f>IF(AND(AE42&gt;=$AH$5,$AE$15=$AH$4),".","")</f>
      </c>
      <c r="AE41" s="65">
        <f>IF(AND($AH$15&lt;=$AH$4,AH42&lt;=$AH$5,D42=$AH$3),".","")</f>
      </c>
      <c r="AF41" s="64">
        <f>IF(AND(AH42&gt;=$AH$5,$AH$15=$AH$4),".","")</f>
      </c>
      <c r="AG41" s="66">
        <f>IF(AND(AH42&gt;=$AH$5,$AH$15=$AH$4),".","")</f>
      </c>
      <c r="AH41" s="62">
        <f>IF(AND($AK$15&lt;=$AH$4,AK42&lt;=$AH$5,D42=$AH$3),".","")</f>
      </c>
      <c r="AI41" s="66">
        <f>IF(AND(AK42&gt;=$AH$5,$AK$15=$AH$4),".","")</f>
      </c>
      <c r="AJ41" s="64">
        <f>IF(AND(AK42&gt;=$AH$5,$AK$15=$AH$4),".","")</f>
      </c>
      <c r="AK41" s="106"/>
      <c r="AL41" s="79"/>
      <c r="AM41" s="79"/>
      <c r="AN41" s="80"/>
      <c r="AO41" s="79"/>
      <c r="AP41" s="79"/>
      <c r="AQ41" s="79"/>
      <c r="AR41" s="79"/>
      <c r="AS41" s="79"/>
      <c r="AT41" s="79"/>
    </row>
    <row r="42" spans="1:46" ht="11.25" customHeight="1">
      <c r="A42" s="107">
        <f>TAN(ACOS(D42))</f>
        <v>1.0782531046954915</v>
      </c>
      <c r="B42" s="52">
        <f>IF($AH$3&gt;=D42,"y","")</f>
      </c>
      <c r="C42" s="26">
        <f>IF($AH$3&gt;=D42,"y","")</f>
      </c>
      <c r="D42" s="18">
        <v>0.68</v>
      </c>
      <c r="E42" s="59">
        <f>IF(AND(G42&gt;=$AH$5,$G$15=$AH$4),"y","")</f>
      </c>
      <c r="F42" s="30">
        <f>IF(AND(G42&gt;=$AH$5,$G$15=$AH$4),"y","")</f>
      </c>
      <c r="G42" s="10">
        <f>TAN(ACOS(D42))-TAN(ACOS($G$15))</f>
        <v>0.32825310469549174</v>
      </c>
      <c r="H42" s="30">
        <f>IF(AND(J42&gt;=$AH$5,$J$15=$AH$4),"y","")</f>
      </c>
      <c r="I42" s="28">
        <f>IF(AND(J42&gt;=$AH$5,$J$15=$AH$4),"y","")</f>
      </c>
      <c r="J42" s="54">
        <f>TAN(ACOS(D42))-TAN(ACOS($J$15))</f>
        <v>0.3802488109757751</v>
      </c>
      <c r="K42" s="28">
        <f>IF(AND(M42&gt;=$AH$5,$M$15=$AH$4),"y","")</f>
      </c>
      <c r="L42" s="30">
        <f>IF(AND(M42&gt;=$AH$5,$M$15=$AH$4),"y","")</f>
      </c>
      <c r="M42" s="10">
        <f>TAN(ACOS(D42))-TAN(ACOS($M$15))</f>
        <v>0.45850876629238924</v>
      </c>
      <c r="N42" s="30">
        <f>IF(AND(P42&gt;=$AH$5,$P$15=$AH$4),"y","")</f>
      </c>
      <c r="O42" s="28">
        <f>IF(AND(P42&gt;=$AH$5,$P$15=$AH$4),"y","")</f>
      </c>
      <c r="P42" s="54">
        <f>TAN(ACOS(D42))-TAN(ACOS($P$15))</f>
        <v>0.5385102825574046</v>
      </c>
      <c r="Q42" s="28">
        <f>IF(AND(S42&gt;=$AH$5,$S$15=$AH$4),"y","")</f>
      </c>
      <c r="R42" s="30">
        <f>IF(AND(S42&gt;=$AH$5,$S$15=$AH$4),"y","")</f>
      </c>
      <c r="S42" s="10">
        <f>TAN(ACOS(D42))-TAN(ACOS($S$15))</f>
        <v>0.593930999857639</v>
      </c>
      <c r="T42" s="30">
        <f>IF(AND(V42&gt;=$AH$5,$V$15=$AH$4),"y","")</f>
      </c>
      <c r="U42" s="28">
        <f>IF(AND(V42&gt;=$AH$5,$V$15=$AH$4),"y","")</f>
      </c>
      <c r="V42" s="54">
        <f>TAN(ACOS(D42))-TAN(ACOS($V$15))</f>
        <v>0.6522548885592869</v>
      </c>
      <c r="W42" s="28">
        <f>IF(AND(Y42&gt;=$AH$5,$Y$15=$AH$4),"y","")</f>
      </c>
      <c r="X42" s="30">
        <f>IF(AND(Y42&gt;=$AH$5,$Y$15=$AH$4),"y","")</f>
      </c>
      <c r="Y42" s="10">
        <f>TAN(ACOS(D42))-TAN(ACOS($Y$15))</f>
        <v>0.7153015704565131</v>
      </c>
      <c r="Z42" s="30">
        <f>IF(AND(AB42&gt;=$AH$5,$AB$15=$AH$4),"y","")</f>
      </c>
      <c r="AA42" s="28">
        <f>IF(AND(AB42&gt;=$AH$5,$AB$15=$AH$4),"y","")</f>
      </c>
      <c r="AB42" s="54">
        <f>TAN(ACOS(D42))-TAN(ACOS($AB$15))</f>
        <v>0.7495689995166284</v>
      </c>
      <c r="AC42" s="28">
        <f>IF(AND(AE42&gt;=$AH$5,$AE$15=$AH$4),"y","")</f>
      </c>
      <c r="AD42" s="30">
        <f>IF(AND(AE42&gt;=$AH$5,$AE$15=$AH$4),"y","")</f>
      </c>
      <c r="AE42" s="10">
        <f>TAN(ACOS(D42))-TAN(ACOS($AE$15))</f>
        <v>0.7865864380288247</v>
      </c>
      <c r="AF42" s="30">
        <f>IF(AND(AH42&gt;=$AH$5,$AH$15=$AH$4),"y","")</f>
      </c>
      <c r="AG42" s="28">
        <f>IF(AND(AH42&gt;=$AH$5,$AH$15=$AH$4),"y","")</f>
      </c>
      <c r="AH42" s="54">
        <f>TAN(ACOS(D42))-TAN(ACOS($AH$15))</f>
        <v>0.8751944440614874</v>
      </c>
      <c r="AI42" s="28">
        <f>IF(AND(AK42&gt;=$AH$5,$AK$15=$AH$4),"y","")</f>
      </c>
      <c r="AJ42" s="30">
        <f>IF(AND(AK42&gt;=$AH$5,$AK$15=$AH$4),"y","")</f>
      </c>
      <c r="AK42" s="108">
        <f>TAN(ACOS(D42))-TAN(ACOS($AK$15))</f>
        <v>1.0782531046954915</v>
      </c>
      <c r="AL42" s="43"/>
      <c r="AM42" s="43"/>
      <c r="AN42" s="81"/>
      <c r="AO42" s="43"/>
      <c r="AP42" s="43"/>
      <c r="AQ42" s="43"/>
      <c r="AR42" s="43"/>
      <c r="AS42" s="43"/>
      <c r="AT42" s="43"/>
    </row>
    <row r="43" spans="1:46" s="75" customFormat="1" ht="2.25" customHeight="1" thickBot="1">
      <c r="A43" s="109"/>
      <c r="B43" s="68">
        <f>IF($AH$3&gt;=D42,".","")</f>
      </c>
      <c r="C43" s="69">
        <f>IF($AH$3&gt;=D42,".","")</f>
      </c>
      <c r="D43" s="70">
        <f>IF(AND($G$15&lt;=$AH$4,G42&lt;=$AH$5,D42=$AH$3),".","")</f>
      </c>
      <c r="E43" s="71">
        <f>IF(AND(G42&gt;=$AH$5,$G$15=$AH$4),".","")</f>
      </c>
      <c r="F43" s="72">
        <f>IF(AND(G42&gt;=$AH$5,$G$15=$AH$4),".","")</f>
      </c>
      <c r="G43" s="73">
        <f>IF(AND($J$15&lt;=$AH$4,J42&lt;=$AH$5,D42=$AH$3),".","")</f>
      </c>
      <c r="H43" s="72">
        <f>IF(AND(J42&gt;=$AH$5,$J$15=$AH$4),".","")</f>
      </c>
      <c r="I43" s="74">
        <f>IF(AND(J42&gt;=$AH$5,$J$15=$AH$4),".","")</f>
      </c>
      <c r="J43" s="70">
        <f>IF(AND($M$15&lt;=$AH$4,M42&lt;=$AH$5,D42=$AH$3),".","")</f>
      </c>
      <c r="K43" s="74">
        <f>IF(AND(M42&gt;=$AH$5,$M$15=$AH$4),".","")</f>
      </c>
      <c r="L43" s="72">
        <f>IF(AND(M42&gt;=$AH$5,$M$15=$AH$4),".","")</f>
      </c>
      <c r="M43" s="73">
        <f>IF(AND($P$15&lt;=$AH$4,P42&lt;=$AH$5,D42=$AH$3),".","")</f>
      </c>
      <c r="N43" s="72">
        <f>IF(AND(P42&gt;=$AH$5,$P$15=$AH$4),".","")</f>
      </c>
      <c r="O43" s="74">
        <f>IF(AND(P42&gt;=$AH$5,$P$15=$AH$4),".","")</f>
      </c>
      <c r="P43" s="70">
        <f>IF(AND($S$15&lt;=$AH$4,S42&lt;=$AH$5,D42=$AH$3),".","")</f>
      </c>
      <c r="Q43" s="74">
        <f>IF(AND(S42&gt;=$AH$5,$S$15=$AH$4),".","")</f>
      </c>
      <c r="R43" s="72">
        <f>IF(AND(S42&gt;=$AH$5,$S$15=$AH$4),".","")</f>
      </c>
      <c r="S43" s="73">
        <f>IF(AND($V$15&lt;=$AH$4,V42&lt;=$AH$5,D42=$AH$3),".","")</f>
      </c>
      <c r="T43" s="72">
        <f>IF(AND(V42&gt;=$AH$5,$V$15=$AH$4),".","")</f>
      </c>
      <c r="U43" s="74">
        <f>IF(AND(V42&gt;=$AH$5,$V$15=$AH$4),".","")</f>
      </c>
      <c r="V43" s="70">
        <f>IF(AND($Y$15&lt;=$AH$4,Y42&lt;=$AH$5,D42=$AH$3),".","")</f>
      </c>
      <c r="W43" s="74">
        <f>IF(AND(Y42&gt;=$AH$5,$Y$15=$AH$4),".","")</f>
      </c>
      <c r="X43" s="72">
        <f>IF(AND(Y42&gt;=$AH$5,$Y$15=$AH$4),".","")</f>
      </c>
      <c r="Y43" s="73">
        <f>IF(AND($AB$15&lt;=$AH$4,AB42&lt;=$AH$5,D42=$AH$3),".","")</f>
      </c>
      <c r="Z43" s="72">
        <f>IF(AND(AB42&gt;=$AH$5,$AB$15=$AH$4),".","")</f>
      </c>
      <c r="AA43" s="74">
        <f>IF(AND(AB42&gt;=$AH$5,$AB$15=$AH$4),".","")</f>
      </c>
      <c r="AB43" s="70">
        <f>IF(AND($AE$15&lt;=$AH$4,AE42&lt;=$AH$5,D42=$AH$3),".","")</f>
      </c>
      <c r="AC43" s="74">
        <f>IF(AND(AE42&gt;=$AH$5,$AE$15=$AH$4),".","")</f>
      </c>
      <c r="AD43" s="72">
        <f>IF(AND(AE42&gt;=$AH$5,$AE$15=$AH$4),".","")</f>
      </c>
      <c r="AE43" s="73">
        <f>IF(AND($AH$15&lt;=$AH$4,AH42&lt;=$AH$5,D42=$AH$3),".","")</f>
      </c>
      <c r="AF43" s="72">
        <f>IF(AND(AH42&gt;=$AH$5,$AH$15=$AH$4),".","")</f>
      </c>
      <c r="AG43" s="74">
        <f>IF(AND(AH42&gt;=$AH$5,$AH$15=$AH$4),".","")</f>
      </c>
      <c r="AH43" s="70">
        <f>IF(AND($AK$15&lt;=$AH$4,AK42&lt;=$AH$5,D42=$AH$3),".","")</f>
      </c>
      <c r="AI43" s="74">
        <f>IF(AND(AK42&gt;=$AH$5,$AK$15=$AH$4),".","")</f>
      </c>
      <c r="AJ43" s="72">
        <f>IF(AND(AK42&gt;=$AH$5,$AK$15=$AH$4),".","")</f>
      </c>
      <c r="AK43" s="110"/>
      <c r="AL43" s="82"/>
      <c r="AM43" s="82"/>
      <c r="AN43" s="83"/>
      <c r="AO43" s="82"/>
      <c r="AP43" s="82"/>
      <c r="AQ43" s="82"/>
      <c r="AR43" s="82"/>
      <c r="AS43" s="82"/>
      <c r="AT43" s="82"/>
    </row>
    <row r="44" spans="1:46" s="67" customFormat="1" ht="2.25" customHeight="1">
      <c r="A44" s="105"/>
      <c r="B44" s="60">
        <f>IF($AH$3&gt;=D45,".","")</f>
      </c>
      <c r="C44" s="61">
        <f>IF($AH$3&gt;=D45,".","")</f>
      </c>
      <c r="D44" s="62">
        <f>IF(AND($G$15&lt;=$AH$4,G45&lt;=$AH$5,D45=$AH$3),".","")</f>
      </c>
      <c r="E44" s="63">
        <f>IF(AND(G45&gt;=$AH$5,$G$15=$AH$4),".","")</f>
      </c>
      <c r="F44" s="64">
        <f>IF(AND(G45&gt;=$AH$5,$G$15=$AH$4),".","")</f>
      </c>
      <c r="G44" s="65">
        <f>IF(AND($J$15&lt;=$AH$4,J45&lt;=$AH$5,D45=$AH$3),".","")</f>
      </c>
      <c r="H44" s="64">
        <f>IF(AND(J45&gt;=$AH$5,$J$15=$AH$4),".","")</f>
      </c>
      <c r="I44" s="66">
        <f>IF(AND(J45&gt;=$AH$5,$J$15=$AH$4),".","")</f>
      </c>
      <c r="J44" s="62">
        <f>IF(AND($M$15&lt;=$AH$4,M45&lt;=$AH$5,D45=$AH$3),".","")</f>
      </c>
      <c r="K44" s="66">
        <f>IF(AND(M45&gt;=$AH$5,$M$15=$AH$4),".","")</f>
      </c>
      <c r="L44" s="64">
        <f>IF(AND(M45&gt;=$AH$5,$M$15=$AH$4),".","")</f>
      </c>
      <c r="M44" s="65">
        <f>IF(AND($P$15&lt;=$AH$4,P45&lt;=$AH$5,D45=$AH$3),".","")</f>
      </c>
      <c r="N44" s="64">
        <f>IF(AND(P45&gt;=$AH$5,$P$15=$AH$4),".","")</f>
      </c>
      <c r="O44" s="66">
        <f>IF(AND(P45&gt;=$AH$5,$P$15=$AH$4),".","")</f>
      </c>
      <c r="P44" s="62">
        <f>IF(AND($S$15&lt;=$AH$4,S45&lt;=$AH$5,D45=$AH$3),".","")</f>
      </c>
      <c r="Q44" s="66">
        <f>IF(AND(S45&gt;=$AH$5,$S$15=$AH$4),".","")</f>
      </c>
      <c r="R44" s="64">
        <f>IF(AND(S45&gt;=$AH$5,$S$15=$AH$4),".","")</f>
      </c>
      <c r="S44" s="65">
        <f>IF(AND($V$15&lt;=$AH$4,V45&lt;=$AH$5,D45=$AH$3),".","")</f>
      </c>
      <c r="T44" s="64">
        <f>IF(AND(V45&gt;=$AH$5,$V$15=$AH$4),".","")</f>
      </c>
      <c r="U44" s="66">
        <f>IF(AND(V45&gt;=$AH$5,$V$15=$AH$4),".","")</f>
      </c>
      <c r="V44" s="62">
        <f>IF(AND($Y$15&lt;=$AH$4,Y45&lt;=$AH$5,D45=$AH$3),".","")</f>
      </c>
      <c r="W44" s="66">
        <f>IF(AND(Y45&gt;=$AH$5,$Y$15=$AH$4),".","")</f>
      </c>
      <c r="X44" s="64">
        <f>IF(AND(Y45&gt;=$AH$5,$Y$15=$AH$4),".","")</f>
      </c>
      <c r="Y44" s="65">
        <f>IF(AND($AB$15&lt;=$AH$4,AB45&lt;=$AH$5,D45=$AH$3),".","")</f>
      </c>
      <c r="Z44" s="64">
        <f>IF(AND(AB45&gt;=$AH$5,$AB$15=$AH$4),".","")</f>
      </c>
      <c r="AA44" s="66">
        <f>IF(AND(AB45&gt;=$AH$5,$AB$15=$AH$4),".","")</f>
      </c>
      <c r="AB44" s="62">
        <f>IF(AND($AE$15&lt;=$AH$4,AE45&lt;=$AH$5,D45=$AH$3),".","")</f>
      </c>
      <c r="AC44" s="66">
        <f>IF(AND(AE45&gt;=$AH$5,$AE$15=$AH$4),".","")</f>
      </c>
      <c r="AD44" s="64">
        <f>IF(AND(AE45&gt;=$AH$5,$AE$15=$AH$4),".","")</f>
      </c>
      <c r="AE44" s="65">
        <f>IF(AND($AH$15&lt;=$AH$4,AH45&lt;=$AH$5,D45=$AH$3),".","")</f>
      </c>
      <c r="AF44" s="64">
        <f>IF(AND(AH45&gt;=$AH$5,$AH$15=$AH$4),".","")</f>
      </c>
      <c r="AG44" s="66">
        <f>IF(AND(AH45&gt;=$AH$5,$AH$15=$AH$4),".","")</f>
      </c>
      <c r="AH44" s="62">
        <f>IF(AND($AK$15&lt;=$AH$4,AK45&lt;=$AH$5,D45=$AH$3),".","")</f>
      </c>
      <c r="AI44" s="66">
        <f>IF(AND(AK45&gt;=$AH$5,$AK$15=$AH$4),".","")</f>
      </c>
      <c r="AJ44" s="64">
        <f>IF(AND(AK45&gt;=$AH$5,$AK$15=$AH$4),".","")</f>
      </c>
      <c r="AK44" s="106"/>
      <c r="AL44" s="79"/>
      <c r="AM44" s="79"/>
      <c r="AN44" s="80"/>
      <c r="AO44" s="79"/>
      <c r="AP44" s="79"/>
      <c r="AQ44" s="79"/>
      <c r="AR44" s="79"/>
      <c r="AS44" s="79"/>
      <c r="AT44" s="79"/>
    </row>
    <row r="45" spans="1:46" ht="11.25" customHeight="1">
      <c r="A45" s="107">
        <f>TAN(ACOS(D45))</f>
        <v>1.0489990828520332</v>
      </c>
      <c r="B45" s="52">
        <f>IF($AH$3&gt;=D45,"y","")</f>
      </c>
      <c r="C45" s="26">
        <f>IF($AH$3&gt;=D45,"y","")</f>
      </c>
      <c r="D45" s="18">
        <v>0.69</v>
      </c>
      <c r="E45" s="59">
        <f>IF(AND(G45&gt;=$AH$5,$G$15=$AH$4),"y","")</f>
      </c>
      <c r="F45" s="30">
        <f>IF(AND(G45&gt;=$AH$5,$G$15=$AH$4),"y","")</f>
      </c>
      <c r="G45" s="10">
        <f>TAN(ACOS(D45))-TAN(ACOS($G$15))</f>
        <v>0.29899908285203347</v>
      </c>
      <c r="H45" s="30">
        <f>IF(AND(J45&gt;=$AH$5,$J$15=$AH$4),"y","")</f>
      </c>
      <c r="I45" s="28">
        <f>IF(AND(J45&gt;=$AH$5,$J$15=$AH$4),"y","")</f>
      </c>
      <c r="J45" s="54">
        <f>TAN(ACOS(D45))-TAN(ACOS($J$15))</f>
        <v>0.35099478913231685</v>
      </c>
      <c r="K45" s="28">
        <f>IF(AND(M45&gt;=$AH$5,$M$15=$AH$4),"y","")</f>
      </c>
      <c r="L45" s="30">
        <f>IF(AND(M45&gt;=$AH$5,$M$15=$AH$4),"y","")</f>
      </c>
      <c r="M45" s="10">
        <f>TAN(ACOS(D45))-TAN(ACOS($M$15))</f>
        <v>0.42925474444893097</v>
      </c>
      <c r="N45" s="30">
        <f>IF(AND(P45&gt;=$AH$5,$P$15=$AH$4),"y","")</f>
      </c>
      <c r="O45" s="28">
        <f>IF(AND(P45&gt;=$AH$5,$P$15=$AH$4),"y","")</f>
      </c>
      <c r="P45" s="54">
        <f>TAN(ACOS(D45))-TAN(ACOS($P$15))</f>
        <v>0.5092562607139464</v>
      </c>
      <c r="Q45" s="28">
        <f>IF(AND(S45&gt;=$AH$5,$S$15=$AH$4),"y","")</f>
      </c>
      <c r="R45" s="30">
        <f>IF(AND(S45&gt;=$AH$5,$S$15=$AH$4),"y","")</f>
      </c>
      <c r="S45" s="10">
        <f>TAN(ACOS(D45))-TAN(ACOS($S$15))</f>
        <v>0.5646769780141807</v>
      </c>
      <c r="T45" s="30">
        <f>IF(AND(V45&gt;=$AH$5,$V$15=$AH$4),"y","")</f>
      </c>
      <c r="U45" s="28">
        <f>IF(AND(V45&gt;=$AH$5,$V$15=$AH$4),"y","")</f>
      </c>
      <c r="V45" s="54">
        <f>TAN(ACOS(D45))-TAN(ACOS($V$15))</f>
        <v>0.6230008667158287</v>
      </c>
      <c r="W45" s="28">
        <f>IF(AND(Y45&gt;=$AH$5,$Y$15=$AH$4),"y","")</f>
      </c>
      <c r="X45" s="30">
        <f>IF(AND(Y45&gt;=$AH$5,$Y$15=$AH$4),"y","")</f>
      </c>
      <c r="Y45" s="10">
        <f>TAN(ACOS(D45))-TAN(ACOS($Y$15))</f>
        <v>0.6860475486130548</v>
      </c>
      <c r="Z45" s="30">
        <f>IF(AND(AB45&gt;=$AH$5,$AB$15=$AH$4),"y","")</f>
      </c>
      <c r="AA45" s="28">
        <f>IF(AND(AB45&gt;=$AH$5,$AB$15=$AH$4),"y","")</f>
      </c>
      <c r="AB45" s="54">
        <f>TAN(ACOS(D45))-TAN(ACOS($AB$15))</f>
        <v>0.7203149776731701</v>
      </c>
      <c r="AC45" s="28">
        <f>IF(AND(AE45&gt;=$AH$5,$AE$15=$AH$4),"y","")</f>
      </c>
      <c r="AD45" s="30">
        <f>IF(AND(AE45&gt;=$AH$5,$AE$15=$AH$4),"y","")</f>
      </c>
      <c r="AE45" s="10">
        <f>TAN(ACOS(D45))-TAN(ACOS($AE$15))</f>
        <v>0.7573324161853664</v>
      </c>
      <c r="AF45" s="30">
        <f>IF(AND(AH45&gt;=$AH$5,$AH$15=$AH$4),"y","")</f>
      </c>
      <c r="AG45" s="28">
        <f>IF(AND(AH45&gt;=$AH$5,$AH$15=$AH$4),"y","")</f>
      </c>
      <c r="AH45" s="54">
        <f>TAN(ACOS(D45))-TAN(ACOS($AH$15))</f>
        <v>0.8459404222180291</v>
      </c>
      <c r="AI45" s="28">
        <f>IF(AND(AK45&gt;=$AH$5,$AK$15=$AH$4),"y","")</f>
      </c>
      <c r="AJ45" s="30">
        <f>IF(AND(AK45&gt;=$AH$5,$AK$15=$AH$4),"y","")</f>
      </c>
      <c r="AK45" s="108">
        <f>TAN(ACOS(D45))-TAN(ACOS($AK$15))</f>
        <v>1.0489990828520332</v>
      </c>
      <c r="AL45" s="43"/>
      <c r="AM45" s="43"/>
      <c r="AN45" s="81"/>
      <c r="AO45" s="43"/>
      <c r="AP45" s="43"/>
      <c r="AQ45" s="43"/>
      <c r="AR45" s="43"/>
      <c r="AS45" s="43"/>
      <c r="AT45" s="43"/>
    </row>
    <row r="46" spans="1:46" s="75" customFormat="1" ht="2.25" customHeight="1" thickBot="1">
      <c r="A46" s="109"/>
      <c r="B46" s="68">
        <f>IF($AH$3&gt;=D45,".","")</f>
      </c>
      <c r="C46" s="69">
        <f>IF($AH$3&gt;=D45,".","")</f>
      </c>
      <c r="D46" s="70">
        <f>IF(AND($G$15&lt;=$AH$4,G45&lt;=$AH$5,D45=$AH$3),".","")</f>
      </c>
      <c r="E46" s="71">
        <f>IF(AND(G45&gt;=$AH$5,$G$15=$AH$4),".","")</f>
      </c>
      <c r="F46" s="72">
        <f>IF(AND(G45&gt;=$AH$5,$G$15=$AH$4),".","")</f>
      </c>
      <c r="G46" s="73">
        <f>IF(AND($J$15&lt;=$AH$4,J45&lt;=$AH$5,D45=$AH$3),".","")</f>
      </c>
      <c r="H46" s="72">
        <f>IF(AND(J45&gt;=$AH$5,$J$15=$AH$4),".","")</f>
      </c>
      <c r="I46" s="74">
        <f>IF(AND(J45&gt;=$AH$5,$J$15=$AH$4),".","")</f>
      </c>
      <c r="J46" s="70">
        <f>IF(AND($M$15&lt;=$AH$4,M45&lt;=$AH$5,D45=$AH$3),".","")</f>
      </c>
      <c r="K46" s="74">
        <f>IF(AND(M45&gt;=$AH$5,$M$15=$AH$4),".","")</f>
      </c>
      <c r="L46" s="72">
        <f>IF(AND(M45&gt;=$AH$5,$M$15=$AH$4),".","")</f>
      </c>
      <c r="M46" s="73">
        <f>IF(AND($P$15&lt;=$AH$4,P45&lt;=$AH$5,D45=$AH$3),".","")</f>
      </c>
      <c r="N46" s="72">
        <f>IF(AND(P45&gt;=$AH$5,$P$15=$AH$4),".","")</f>
      </c>
      <c r="O46" s="74">
        <f>IF(AND(P45&gt;=$AH$5,$P$15=$AH$4),".","")</f>
      </c>
      <c r="P46" s="70">
        <f>IF(AND($S$15&lt;=$AH$4,S45&lt;=$AH$5,D45=$AH$3),".","")</f>
      </c>
      <c r="Q46" s="74">
        <f>IF(AND(S45&gt;=$AH$5,$S$15=$AH$4),".","")</f>
      </c>
      <c r="R46" s="72">
        <f>IF(AND(S45&gt;=$AH$5,$S$15=$AH$4),".","")</f>
      </c>
      <c r="S46" s="73">
        <f>IF(AND($V$15&lt;=$AH$4,V45&lt;=$AH$5,D45=$AH$3),".","")</f>
      </c>
      <c r="T46" s="72">
        <f>IF(AND(V45&gt;=$AH$5,$V$15=$AH$4),".","")</f>
      </c>
      <c r="U46" s="74">
        <f>IF(AND(V45&gt;=$AH$5,$V$15=$AH$4),".","")</f>
      </c>
      <c r="V46" s="70">
        <f>IF(AND($Y$15&lt;=$AH$4,Y45&lt;=$AH$5,D45=$AH$3),".","")</f>
      </c>
      <c r="W46" s="74">
        <f>IF(AND(Y45&gt;=$AH$5,$Y$15=$AH$4),".","")</f>
      </c>
      <c r="X46" s="72">
        <f>IF(AND(Y45&gt;=$AH$5,$Y$15=$AH$4),".","")</f>
      </c>
      <c r="Y46" s="73">
        <f>IF(AND($AB$15&lt;=$AH$4,AB45&lt;=$AH$5,D45=$AH$3),".","")</f>
      </c>
      <c r="Z46" s="72">
        <f>IF(AND(AB45&gt;=$AH$5,$AB$15=$AH$4),".","")</f>
      </c>
      <c r="AA46" s="74">
        <f>IF(AND(AB45&gt;=$AH$5,$AB$15=$AH$4),".","")</f>
      </c>
      <c r="AB46" s="70">
        <f>IF(AND($AE$15&lt;=$AH$4,AE45&lt;=$AH$5,D45=$AH$3),".","")</f>
      </c>
      <c r="AC46" s="74">
        <f>IF(AND(AE45&gt;=$AH$5,$AE$15=$AH$4),".","")</f>
      </c>
      <c r="AD46" s="72">
        <f>IF(AND(AE45&gt;=$AH$5,$AE$15=$AH$4),".","")</f>
      </c>
      <c r="AE46" s="73">
        <f>IF(AND($AH$15&lt;=$AH$4,AH45&lt;=$AH$5,D45=$AH$3),".","")</f>
      </c>
      <c r="AF46" s="72">
        <f>IF(AND(AH45&gt;=$AH$5,$AH$15=$AH$4),".","")</f>
      </c>
      <c r="AG46" s="74">
        <f>IF(AND(AH45&gt;=$AH$5,$AH$15=$AH$4),".","")</f>
      </c>
      <c r="AH46" s="70">
        <f>IF(AND($AK$15&lt;=$AH$4,AK45&lt;=$AH$5,D45=$AH$3),".","")</f>
      </c>
      <c r="AI46" s="74">
        <f>IF(AND(AK45&gt;=$AH$5,$AK$15=$AH$4),".","")</f>
      </c>
      <c r="AJ46" s="72">
        <f>IF(AND(AK45&gt;=$AH$5,$AK$15=$AH$4),".","")</f>
      </c>
      <c r="AK46" s="110"/>
      <c r="AL46" s="82"/>
      <c r="AM46" s="82"/>
      <c r="AN46" s="83"/>
      <c r="AO46" s="82"/>
      <c r="AP46" s="82"/>
      <c r="AQ46" s="82"/>
      <c r="AR46" s="82"/>
      <c r="AS46" s="82"/>
      <c r="AT46" s="82"/>
    </row>
    <row r="47" spans="1:46" s="67" customFormat="1" ht="2.25" customHeight="1">
      <c r="A47" s="105"/>
      <c r="B47" s="60">
        <f>IF($AH$3&gt;=D48,".","")</f>
      </c>
      <c r="C47" s="61">
        <f>IF($AH$3&gt;=D48,".","")</f>
      </c>
      <c r="D47" s="62">
        <f>IF(AND($G$15&lt;=$AH$4,G48&lt;=$AH$5,D48=$AH$3),".","")</f>
      </c>
      <c r="E47" s="63">
        <f>IF(AND(G48&gt;=$AH$5,$G$15=$AH$4),".","")</f>
      </c>
      <c r="F47" s="64">
        <f>IF(AND(G48&gt;=$AH$5,$G$15=$AH$4),".","")</f>
      </c>
      <c r="G47" s="65">
        <f>IF(AND($J$15&lt;=$AH$4,J48&lt;=$AH$5,D48=$AH$3),".","")</f>
      </c>
      <c r="H47" s="64">
        <f>IF(AND(J48&gt;=$AH$5,$J$15=$AH$4),".","")</f>
      </c>
      <c r="I47" s="66">
        <f>IF(AND(J48&gt;=$AH$5,$J$15=$AH$4),".","")</f>
      </c>
      <c r="J47" s="62">
        <f>IF(AND($M$15&lt;=$AH$4,M48&lt;=$AH$5,D48=$AH$3),".","")</f>
      </c>
      <c r="K47" s="66">
        <f>IF(AND(M48&gt;=$AH$5,$M$15=$AH$4),".","")</f>
      </c>
      <c r="L47" s="64">
        <f>IF(AND(M48&gt;=$AH$5,$M$15=$AH$4),".","")</f>
      </c>
      <c r="M47" s="65">
        <f>IF(AND($P$15&lt;=$AH$4,P48&lt;=$AH$5,D48=$AH$3),".","")</f>
      </c>
      <c r="N47" s="64">
        <f>IF(AND(P48&gt;=$AH$5,$P$15=$AH$4),".","")</f>
      </c>
      <c r="O47" s="66">
        <f>IF(AND(P48&gt;=$AH$5,$P$15=$AH$4),".","")</f>
      </c>
      <c r="P47" s="62">
        <f>IF(AND($S$15&lt;=$AH$4,S48&lt;=$AH$5,D48=$AH$3),".","")</f>
      </c>
      <c r="Q47" s="66">
        <f>IF(AND(S48&gt;=$AH$5,$S$15=$AH$4),".","")</f>
      </c>
      <c r="R47" s="64">
        <f>IF(AND(S48&gt;=$AH$5,$S$15=$AH$4),".","")</f>
      </c>
      <c r="S47" s="65">
        <f>IF(AND($V$15&lt;=$AH$4,V48&lt;=$AH$5,D48=$AH$3),".","")</f>
      </c>
      <c r="T47" s="64">
        <f>IF(AND(V48&gt;=$AH$5,$V$15=$AH$4),".","")</f>
      </c>
      <c r="U47" s="66">
        <f>IF(AND(V48&gt;=$AH$5,$V$15=$AH$4),".","")</f>
      </c>
      <c r="V47" s="62">
        <f>IF(AND($Y$15&lt;=$AH$4,Y48&lt;=$AH$5,D48=$AH$3),".","")</f>
      </c>
      <c r="W47" s="66">
        <f>IF(AND(Y48&gt;=$AH$5,$Y$15=$AH$4),".","")</f>
      </c>
      <c r="X47" s="64">
        <f>IF(AND(Y48&gt;=$AH$5,$Y$15=$AH$4),".","")</f>
      </c>
      <c r="Y47" s="65">
        <f>IF(AND($AB$15&lt;=$AH$4,AB48&lt;=$AH$5,D48=$AH$3),".","")</f>
      </c>
      <c r="Z47" s="64">
        <f>IF(AND(AB48&gt;=$AH$5,$AB$15=$AH$4),".","")</f>
      </c>
      <c r="AA47" s="66">
        <f>IF(AND(AB48&gt;=$AH$5,$AB$15=$AH$4),".","")</f>
      </c>
      <c r="AB47" s="62">
        <f>IF(AND($AE$15&lt;=$AH$4,AE48&lt;=$AH$5,D48=$AH$3),".","")</f>
      </c>
      <c r="AC47" s="66">
        <f>IF(AND(AE48&gt;=$AH$5,$AE$15=$AH$4),".","")</f>
      </c>
      <c r="AD47" s="64">
        <f>IF(AND(AE48&gt;=$AH$5,$AE$15=$AH$4),".","")</f>
      </c>
      <c r="AE47" s="65">
        <f>IF(AND($AH$15&lt;=$AH$4,AH48&lt;=$AH$5,D48=$AH$3),".","")</f>
      </c>
      <c r="AF47" s="64">
        <f>IF(AND(AH48&gt;=$AH$5,$AH$15=$AH$4),".","")</f>
      </c>
      <c r="AG47" s="66">
        <f>IF(AND(AH48&gt;=$AH$5,$AH$15=$AH$4),".","")</f>
      </c>
      <c r="AH47" s="62">
        <f>IF(AND($AK$15&lt;=$AH$4,AK48&lt;=$AH$5,D48=$AH$3),".","")</f>
      </c>
      <c r="AI47" s="66">
        <f>IF(AND(AK48&gt;=$AH$5,$AK$15=$AH$4),".","")</f>
      </c>
      <c r="AJ47" s="64">
        <f>IF(AND(AK48&gt;=$AH$5,$AK$15=$AH$4),".","")</f>
      </c>
      <c r="AK47" s="106"/>
      <c r="AL47" s="79"/>
      <c r="AM47" s="79"/>
      <c r="AN47" s="80"/>
      <c r="AO47" s="79"/>
      <c r="AP47" s="79"/>
      <c r="AQ47" s="79"/>
      <c r="AR47" s="79"/>
      <c r="AS47" s="79"/>
      <c r="AT47" s="79"/>
    </row>
    <row r="48" spans="1:46" ht="11.25" customHeight="1">
      <c r="A48" s="107">
        <f>TAN(ACOS(D48))</f>
        <v>1.020204061220407</v>
      </c>
      <c r="B48" s="52">
        <f>IF($AH$3&gt;=D48,"y","")</f>
      </c>
      <c r="C48" s="26">
        <f>IF($AH$3&gt;=D48,"y","")</f>
      </c>
      <c r="D48" s="18">
        <v>0.7</v>
      </c>
      <c r="E48" s="59">
        <f>IF(AND(G48&gt;=$AH$5,$G$15=$AH$4),"y","")</f>
      </c>
      <c r="F48" s="30">
        <f>IF(AND(G48&gt;=$AH$5,$G$15=$AH$4),"y","")</f>
      </c>
      <c r="G48" s="10">
        <f>TAN(ACOS(D48))-TAN(ACOS($G$15))</f>
        <v>0.2702040612204073</v>
      </c>
      <c r="H48" s="30">
        <f>IF(AND(J48&gt;=$AH$5,$J$15=$AH$4),"y","")</f>
      </c>
      <c r="I48" s="28">
        <f>IF(AND(J48&gt;=$AH$5,$J$15=$AH$4),"y","")</f>
      </c>
      <c r="J48" s="54">
        <f>TAN(ACOS(D48))-TAN(ACOS($J$15))</f>
        <v>0.3221997675006907</v>
      </c>
      <c r="K48" s="28">
        <f>IF(AND(M48&gt;=$AH$5,$M$15=$AH$4),"y","")</f>
      </c>
      <c r="L48" s="30">
        <f>IF(AND(M48&gt;=$AH$5,$M$15=$AH$4),"y","")</f>
      </c>
      <c r="M48" s="10">
        <f>TAN(ACOS(D48))-TAN(ACOS($M$15))</f>
        <v>0.4004597228173048</v>
      </c>
      <c r="N48" s="30">
        <f>IF(AND(P48&gt;=$AH$5,$P$15=$AH$4),"y","")</f>
      </c>
      <c r="O48" s="28">
        <f>IF(AND(P48&gt;=$AH$5,$P$15=$AH$4),"y","")</f>
      </c>
      <c r="P48" s="54">
        <f>TAN(ACOS(D48))-TAN(ACOS($P$15))</f>
        <v>0.4804612390823202</v>
      </c>
      <c r="Q48" s="28">
        <f>IF(AND(S48&gt;=$AH$5,$S$15=$AH$4),"y","")</f>
      </c>
      <c r="R48" s="30">
        <f>IF(AND(S48&gt;=$AH$5,$S$15=$AH$4),"y","")</f>
      </c>
      <c r="S48" s="10">
        <f>TAN(ACOS(D48))-TAN(ACOS($S$15))</f>
        <v>0.5358819563825545</v>
      </c>
      <c r="T48" s="30">
        <f>IF(AND(V48&gt;=$AH$5,$V$15=$AH$4),"y","")</f>
      </c>
      <c r="U48" s="28">
        <f>IF(AND(V48&gt;=$AH$5,$V$15=$AH$4),"y","")</f>
      </c>
      <c r="V48" s="54">
        <f>TAN(ACOS(D48))-TAN(ACOS($V$15))</f>
        <v>0.5942058450842025</v>
      </c>
      <c r="W48" s="28">
        <f>IF(AND(Y48&gt;=$AH$5,$Y$15=$AH$4),"y","")</f>
      </c>
      <c r="X48" s="30">
        <f>IF(AND(Y48&gt;=$AH$5,$Y$15=$AH$4),"y","")</f>
      </c>
      <c r="Y48" s="10">
        <f>TAN(ACOS(D48))-TAN(ACOS($Y$15))</f>
        <v>0.6572525269814287</v>
      </c>
      <c r="Z48" s="30">
        <f>IF(AND(AB48&gt;=$AH$5,$AB$15=$AH$4),"y","")</f>
      </c>
      <c r="AA48" s="28">
        <f>IF(AND(AB48&gt;=$AH$5,$AB$15=$AH$4),"y","")</f>
      </c>
      <c r="AB48" s="54">
        <f>TAN(ACOS(D48))-TAN(ACOS($AB$15))</f>
        <v>0.6915199560415439</v>
      </c>
      <c r="AC48" s="28">
        <f>IF(AND(AE48&gt;=$AH$5,$AE$15=$AH$4),"y","")</f>
      </c>
      <c r="AD48" s="30">
        <f>IF(AND(AE48&gt;=$AH$5,$AE$15=$AH$4),"y","")</f>
      </c>
      <c r="AE48" s="10">
        <f>TAN(ACOS(D48))-TAN(ACOS($AE$15))</f>
        <v>0.7285373945537402</v>
      </c>
      <c r="AF48" s="30">
        <f>IF(AND(AH48&gt;=$AH$5,$AH$15=$AH$4),"y","")</f>
      </c>
      <c r="AG48" s="28">
        <f>IF(AND(AH48&gt;=$AH$5,$AH$15=$AH$4),"y","")</f>
      </c>
      <c r="AH48" s="54">
        <f>TAN(ACOS(D48))-TAN(ACOS($AH$15))</f>
        <v>0.817145400586403</v>
      </c>
      <c r="AI48" s="28">
        <f>IF(AND(AK48&gt;=$AH$5,$AK$15=$AH$4),"y","")</f>
      </c>
      <c r="AJ48" s="30">
        <f>IF(AND(AK48&gt;=$AH$5,$AK$15=$AH$4),"y","")</f>
      </c>
      <c r="AK48" s="108">
        <f>TAN(ACOS(D48))-TAN(ACOS($AK$15))</f>
        <v>1.020204061220407</v>
      </c>
      <c r="AL48" s="43"/>
      <c r="AM48" s="43"/>
      <c r="AN48" s="81"/>
      <c r="AO48" s="43"/>
      <c r="AP48" s="43"/>
      <c r="AQ48" s="43"/>
      <c r="AR48" s="43"/>
      <c r="AS48" s="43"/>
      <c r="AT48" s="43"/>
    </row>
    <row r="49" spans="1:46" s="75" customFormat="1" ht="2.25" customHeight="1" thickBot="1">
      <c r="A49" s="109"/>
      <c r="B49" s="68">
        <f>IF($AH$3&gt;=D48,".","")</f>
      </c>
      <c r="C49" s="69">
        <f>IF($AH$3&gt;=D48,".","")</f>
      </c>
      <c r="D49" s="70">
        <f>IF(AND($G$15&lt;=$AH$4,G48&lt;=$AH$5,D48=$AH$3),".","")</f>
      </c>
      <c r="E49" s="71">
        <f>IF(AND(G48&gt;=$AH$5,$G$15=$AH$4),".","")</f>
      </c>
      <c r="F49" s="72">
        <f>IF(AND(G48&gt;=$AH$5,$G$15=$AH$4),".","")</f>
      </c>
      <c r="G49" s="73">
        <f>IF(AND($J$15&lt;=$AH$4,J48&lt;=$AH$5,D48=$AH$3),".","")</f>
      </c>
      <c r="H49" s="72">
        <f>IF(AND(J48&gt;=$AH$5,$J$15=$AH$4),".","")</f>
      </c>
      <c r="I49" s="74">
        <f>IF(AND(J48&gt;=$AH$5,$J$15=$AH$4),".","")</f>
      </c>
      <c r="J49" s="70">
        <f>IF(AND($M$15&lt;=$AH$4,M48&lt;=$AH$5,D48=$AH$3),".","")</f>
      </c>
      <c r="K49" s="74">
        <f>IF(AND(M48&gt;=$AH$5,$M$15=$AH$4),".","")</f>
      </c>
      <c r="L49" s="72">
        <f>IF(AND(M48&gt;=$AH$5,$M$15=$AH$4),".","")</f>
      </c>
      <c r="M49" s="73">
        <f>IF(AND($P$15&lt;=$AH$4,P48&lt;=$AH$5,D48=$AH$3),".","")</f>
      </c>
      <c r="N49" s="72">
        <f>IF(AND(P48&gt;=$AH$5,$P$15=$AH$4),".","")</f>
      </c>
      <c r="O49" s="74">
        <f>IF(AND(P48&gt;=$AH$5,$P$15=$AH$4),".","")</f>
      </c>
      <c r="P49" s="70">
        <f>IF(AND($S$15&lt;=$AH$4,S48&lt;=$AH$5,D48=$AH$3),".","")</f>
      </c>
      <c r="Q49" s="74">
        <f>IF(AND(S48&gt;=$AH$5,$S$15=$AH$4),".","")</f>
      </c>
      <c r="R49" s="72">
        <f>IF(AND(S48&gt;=$AH$5,$S$15=$AH$4),".","")</f>
      </c>
      <c r="S49" s="73">
        <f>IF(AND($V$15&lt;=$AH$4,V48&lt;=$AH$5,D48=$AH$3),".","")</f>
      </c>
      <c r="T49" s="72">
        <f>IF(AND(V48&gt;=$AH$5,$V$15=$AH$4),".","")</f>
      </c>
      <c r="U49" s="74">
        <f>IF(AND(V48&gt;=$AH$5,$V$15=$AH$4),".","")</f>
      </c>
      <c r="V49" s="70">
        <f>IF(AND($Y$15&lt;=$AH$4,Y48&lt;=$AH$5,D48=$AH$3),".","")</f>
      </c>
      <c r="W49" s="74">
        <f>IF(AND(Y48&gt;=$AH$5,$Y$15=$AH$4),".","")</f>
      </c>
      <c r="X49" s="72">
        <f>IF(AND(Y48&gt;=$AH$5,$Y$15=$AH$4),".","")</f>
      </c>
      <c r="Y49" s="73">
        <f>IF(AND($AB$15&lt;=$AH$4,AB48&lt;=$AH$5,D48=$AH$3),".","")</f>
      </c>
      <c r="Z49" s="72">
        <f>IF(AND(AB48&gt;=$AH$5,$AB$15=$AH$4),".","")</f>
      </c>
      <c r="AA49" s="74">
        <f>IF(AND(AB48&gt;=$AH$5,$AB$15=$AH$4),".","")</f>
      </c>
      <c r="AB49" s="70">
        <f>IF(AND($AE$15&lt;=$AH$4,AE48&lt;=$AH$5,D48=$AH$3),".","")</f>
      </c>
      <c r="AC49" s="74">
        <f>IF(AND(AE48&gt;=$AH$5,$AE$15=$AH$4),".","")</f>
      </c>
      <c r="AD49" s="72">
        <f>IF(AND(AE48&gt;=$AH$5,$AE$15=$AH$4),".","")</f>
      </c>
      <c r="AE49" s="73">
        <f>IF(AND($AH$15&lt;=$AH$4,AH48&lt;=$AH$5,D48=$AH$3),".","")</f>
      </c>
      <c r="AF49" s="72">
        <f>IF(AND(AH48&gt;=$AH$5,$AH$15=$AH$4),".","")</f>
      </c>
      <c r="AG49" s="74">
        <f>IF(AND(AH48&gt;=$AH$5,$AH$15=$AH$4),".","")</f>
      </c>
      <c r="AH49" s="70">
        <f>IF(AND($AK$15&lt;=$AH$4,AK48&lt;=$AH$5,D48=$AH$3),".","")</f>
      </c>
      <c r="AI49" s="74">
        <f>IF(AND(AK48&gt;=$AH$5,$AK$15=$AH$4),".","")</f>
      </c>
      <c r="AJ49" s="72">
        <f>IF(AND(AK48&gt;=$AH$5,$AK$15=$AH$4),".","")</f>
      </c>
      <c r="AK49" s="110"/>
      <c r="AL49" s="82"/>
      <c r="AM49" s="82"/>
      <c r="AN49" s="83"/>
      <c r="AO49" s="82"/>
      <c r="AP49" s="82"/>
      <c r="AQ49" s="82"/>
      <c r="AR49" s="82"/>
      <c r="AS49" s="82"/>
      <c r="AT49" s="82"/>
    </row>
    <row r="50" spans="1:46" s="67" customFormat="1" ht="2.25" customHeight="1">
      <c r="A50" s="105"/>
      <c r="B50" s="60">
        <f>IF($AH$3&gt;=D51,".","")</f>
      </c>
      <c r="C50" s="61">
        <f>IF($AH$3&gt;=D51,".","")</f>
      </c>
      <c r="D50" s="62">
        <f>IF(AND($G$15&lt;=$AH$4,G51&lt;=$AH$5,D51=$AH$3),".","")</f>
      </c>
      <c r="E50" s="63">
        <f>IF(AND(G51&gt;=$AH$5,$G$15=$AH$4),".","")</f>
      </c>
      <c r="F50" s="64">
        <f>IF(AND(G51&gt;=$AH$5,$G$15=$AH$4),".","")</f>
      </c>
      <c r="G50" s="65">
        <f>IF(AND($J$15&lt;=$AH$4,J51&lt;=$AH$5,D51=$AH$3),".","")</f>
      </c>
      <c r="H50" s="64">
        <f>IF(AND(J51&gt;=$AH$5,$J$15=$AH$4),".","")</f>
      </c>
      <c r="I50" s="66">
        <f>IF(AND(J51&gt;=$AH$5,$J$15=$AH$4),".","")</f>
      </c>
      <c r="J50" s="62">
        <f>IF(AND($M$15&lt;=$AH$4,M51&lt;=$AH$5,D51=$AH$3),".","")</f>
      </c>
      <c r="K50" s="66">
        <f>IF(AND(M51&gt;=$AH$5,$M$15=$AH$4),".","")</f>
      </c>
      <c r="L50" s="64">
        <f>IF(AND(M51&gt;=$AH$5,$M$15=$AH$4),".","")</f>
      </c>
      <c r="M50" s="65">
        <f>IF(AND($P$15&lt;=$AH$4,P51&lt;=$AH$5,D51=$AH$3),".","")</f>
      </c>
      <c r="N50" s="64">
        <f>IF(AND(P51&gt;=$AH$5,$P$15=$AH$4),".","")</f>
      </c>
      <c r="O50" s="66">
        <f>IF(AND(P51&gt;=$AH$5,$P$15=$AH$4),".","")</f>
      </c>
      <c r="P50" s="62">
        <f>IF(AND($S$15&lt;=$AH$4,S51&lt;=$AH$5,D51=$AH$3),".","")</f>
      </c>
      <c r="Q50" s="66">
        <f>IF(AND(S51&gt;=$AH$5,$S$15=$AH$4),".","")</f>
      </c>
      <c r="R50" s="64">
        <f>IF(AND(S51&gt;=$AH$5,$S$15=$AH$4),".","")</f>
      </c>
      <c r="S50" s="65">
        <f>IF(AND($V$15&lt;=$AH$4,V51&lt;=$AH$5,D51=$AH$3),".","")</f>
      </c>
      <c r="T50" s="64">
        <f>IF(AND(V51&gt;=$AH$5,$V$15=$AH$4),".","")</f>
      </c>
      <c r="U50" s="66">
        <f>IF(AND(V51&gt;=$AH$5,$V$15=$AH$4),".","")</f>
      </c>
      <c r="V50" s="62">
        <f>IF(AND($Y$15&lt;=$AH$4,Y51&lt;=$AH$5,D51=$AH$3),".","")</f>
      </c>
      <c r="W50" s="66">
        <f>IF(AND(Y51&gt;=$AH$5,$Y$15=$AH$4),".","")</f>
      </c>
      <c r="X50" s="64">
        <f>IF(AND(Y51&gt;=$AH$5,$Y$15=$AH$4),".","")</f>
      </c>
      <c r="Y50" s="65">
        <f>IF(AND($AB$15&lt;=$AH$4,AB51&lt;=$AH$5,D51=$AH$3),".","")</f>
      </c>
      <c r="Z50" s="64">
        <f>IF(AND(AB51&gt;=$AH$5,$AB$15=$AH$4),".","")</f>
      </c>
      <c r="AA50" s="66">
        <f>IF(AND(AB51&gt;=$AH$5,$AB$15=$AH$4),".","")</f>
      </c>
      <c r="AB50" s="62">
        <f>IF(AND($AE$15&lt;=$AH$4,AE51&lt;=$AH$5,D51=$AH$3),".","")</f>
      </c>
      <c r="AC50" s="66">
        <f>IF(AND(AE51&gt;=$AH$5,$AE$15=$AH$4),".","")</f>
      </c>
      <c r="AD50" s="64">
        <f>IF(AND(AE51&gt;=$AH$5,$AE$15=$AH$4),".","")</f>
      </c>
      <c r="AE50" s="65">
        <f>IF(AND($AH$15&lt;=$AH$4,AH51&lt;=$AH$5,D51=$AH$3),".","")</f>
      </c>
      <c r="AF50" s="64">
        <f>IF(AND(AH51&gt;=$AH$5,$AH$15=$AH$4),".","")</f>
      </c>
      <c r="AG50" s="66">
        <f>IF(AND(AH51&gt;=$AH$5,$AH$15=$AH$4),".","")</f>
      </c>
      <c r="AH50" s="62">
        <f>IF(AND($AK$15&lt;=$AH$4,AK51&lt;=$AH$5,D51=$AH$3),".","")</f>
      </c>
      <c r="AI50" s="66">
        <f>IF(AND(AK51&gt;=$AH$5,$AK$15=$AH$4),".","")</f>
      </c>
      <c r="AJ50" s="64">
        <f>IF(AND(AK51&gt;=$AH$5,$AK$15=$AH$4),".","")</f>
      </c>
      <c r="AK50" s="106"/>
      <c r="AL50" s="79"/>
      <c r="AM50" s="79"/>
      <c r="AN50" s="80"/>
      <c r="AO50" s="79"/>
      <c r="AP50" s="79"/>
      <c r="AQ50" s="79"/>
      <c r="AR50" s="79"/>
      <c r="AS50" s="79"/>
      <c r="AT50" s="79"/>
    </row>
    <row r="51" spans="1:46" ht="11.25" customHeight="1">
      <c r="A51" s="107">
        <f>TAN(ACOS(D51))</f>
        <v>0.9918333459976482</v>
      </c>
      <c r="B51" s="52">
        <f>IF($AH$3&gt;=D51,"y","")</f>
      </c>
      <c r="C51" s="26">
        <f>IF($AH$3&gt;=D51,"y","")</f>
      </c>
      <c r="D51" s="18">
        <v>0.71</v>
      </c>
      <c r="E51" s="59">
        <f>IF(AND(G51&gt;=$AH$5,$G$15=$AH$4),"y","")</f>
      </c>
      <c r="F51" s="30">
        <f>IF(AND(G51&gt;=$AH$5,$G$15=$AH$4),"y","")</f>
      </c>
      <c r="G51" s="10">
        <f>TAN(ACOS(D51))-TAN(ACOS($G$15))</f>
        <v>0.24183334599764839</v>
      </c>
      <c r="H51" s="30">
        <f>IF(AND(J51&gt;=$AH$5,$J$15=$AH$4),"y","")</f>
      </c>
      <c r="I51" s="28">
        <f>IF(AND(J51&gt;=$AH$5,$J$15=$AH$4),"y","")</f>
      </c>
      <c r="J51" s="54">
        <f>TAN(ACOS(D51))-TAN(ACOS($J$15))</f>
        <v>0.29382905227793177</v>
      </c>
      <c r="K51" s="28">
        <f>IF(AND(M51&gt;=$AH$5,$M$15=$AH$4),"y","")</f>
      </c>
      <c r="L51" s="30">
        <f>IF(AND(M51&gt;=$AH$5,$M$15=$AH$4),"y","")</f>
      </c>
      <c r="M51" s="10">
        <f>TAN(ACOS(D51))-TAN(ACOS($M$15))</f>
        <v>0.3720890075945459</v>
      </c>
      <c r="N51" s="30">
        <f>IF(AND(P51&gt;=$AH$5,$P$15=$AH$4),"y","")</f>
      </c>
      <c r="O51" s="28">
        <f>IF(AND(P51&gt;=$AH$5,$P$15=$AH$4),"y","")</f>
      </c>
      <c r="P51" s="54">
        <f>TAN(ACOS(D51))-TAN(ACOS($P$15))</f>
        <v>0.4520905238595613</v>
      </c>
      <c r="Q51" s="28">
        <f>IF(AND(S51&gt;=$AH$5,$S$15=$AH$4),"y","")</f>
      </c>
      <c r="R51" s="30">
        <f>IF(AND(S51&gt;=$AH$5,$S$15=$AH$4),"y","")</f>
      </c>
      <c r="S51" s="10">
        <f>TAN(ACOS(D51))-TAN(ACOS($S$15))</f>
        <v>0.5075112411597956</v>
      </c>
      <c r="T51" s="30">
        <f>IF(AND(V51&gt;=$AH$5,$V$15=$AH$4),"y","")</f>
      </c>
      <c r="U51" s="28">
        <f>IF(AND(V51&gt;=$AH$5,$V$15=$AH$4),"y","")</f>
      </c>
      <c r="V51" s="54">
        <f>TAN(ACOS(D51))-TAN(ACOS($V$15))</f>
        <v>0.5658351298614436</v>
      </c>
      <c r="W51" s="28">
        <f>IF(AND(Y51&gt;=$AH$5,$Y$15=$AH$4),"y","")</f>
      </c>
      <c r="X51" s="30">
        <f>IF(AND(Y51&gt;=$AH$5,$Y$15=$AH$4),"y","")</f>
      </c>
      <c r="Y51" s="10">
        <f>TAN(ACOS(D51))-TAN(ACOS($Y$15))</f>
        <v>0.6288818117586699</v>
      </c>
      <c r="Z51" s="30">
        <f>IF(AND(AB51&gt;=$AH$5,$AB$15=$AH$4),"y","")</f>
      </c>
      <c r="AA51" s="28">
        <f>IF(AND(AB51&gt;=$AH$5,$AB$15=$AH$4),"y","")</f>
      </c>
      <c r="AB51" s="54">
        <f>TAN(ACOS(D51))-TAN(ACOS($AB$15))</f>
        <v>0.6631492408187849</v>
      </c>
      <c r="AC51" s="28">
        <f>IF(AND(AE51&gt;=$AH$5,$AE$15=$AH$4),"y","")</f>
      </c>
      <c r="AD51" s="30">
        <f>IF(AND(AE51&gt;=$AH$5,$AE$15=$AH$4),"y","")</f>
      </c>
      <c r="AE51" s="10">
        <f>TAN(ACOS(D51))-TAN(ACOS($AE$15))</f>
        <v>0.7001666793309813</v>
      </c>
      <c r="AF51" s="30">
        <f>IF(AND(AH51&gt;=$AH$5,$AH$15=$AH$4),"y","")</f>
      </c>
      <c r="AG51" s="28">
        <f>IF(AND(AH51&gt;=$AH$5,$AH$15=$AH$4),"y","")</f>
      </c>
      <c r="AH51" s="54">
        <f>TAN(ACOS(D51))-TAN(ACOS($AH$15))</f>
        <v>0.7887746853636439</v>
      </c>
      <c r="AI51" s="28">
        <f>IF(AND(AK51&gt;=$AH$5,$AK$15=$AH$4),"y","")</f>
      </c>
      <c r="AJ51" s="30">
        <f>IF(AND(AK51&gt;=$AH$5,$AK$15=$AH$4),"y","")</f>
      </c>
      <c r="AK51" s="108">
        <f>TAN(ACOS(D51))-TAN(ACOS($AK$15))</f>
        <v>0.9918333459976482</v>
      </c>
      <c r="AL51" s="43"/>
      <c r="AM51" s="43"/>
      <c r="AN51" s="81"/>
      <c r="AO51" s="43"/>
      <c r="AP51" s="43"/>
      <c r="AQ51" s="43"/>
      <c r="AR51" s="43"/>
      <c r="AS51" s="43"/>
      <c r="AT51" s="43"/>
    </row>
    <row r="52" spans="1:46" s="75" customFormat="1" ht="2.25" customHeight="1" thickBot="1">
      <c r="A52" s="109"/>
      <c r="B52" s="68">
        <f>IF($AH$3&gt;=D51,".","")</f>
      </c>
      <c r="C52" s="69">
        <f>IF($AH$3&gt;=D51,".","")</f>
      </c>
      <c r="D52" s="70">
        <f>IF(AND($G$15&lt;=$AH$4,G51&lt;=$AH$5,D51=$AH$3),".","")</f>
      </c>
      <c r="E52" s="71">
        <f>IF(AND(G51&gt;=$AH$5,$G$15=$AH$4),".","")</f>
      </c>
      <c r="F52" s="72">
        <f>IF(AND(G51&gt;=$AH$5,$G$15=$AH$4),".","")</f>
      </c>
      <c r="G52" s="73">
        <f>IF(AND($J$15&lt;=$AH$4,J51&lt;=$AH$5,D51=$AH$3),".","")</f>
      </c>
      <c r="H52" s="72">
        <f>IF(AND(J51&gt;=$AH$5,$J$15=$AH$4),".","")</f>
      </c>
      <c r="I52" s="74">
        <f>IF(AND(J51&gt;=$AH$5,$J$15=$AH$4),".","")</f>
      </c>
      <c r="J52" s="70">
        <f>IF(AND($M$15&lt;=$AH$4,M51&lt;=$AH$5,D51=$AH$3),".","")</f>
      </c>
      <c r="K52" s="74">
        <f>IF(AND(M51&gt;=$AH$5,$M$15=$AH$4),".","")</f>
      </c>
      <c r="L52" s="72">
        <f>IF(AND(M51&gt;=$AH$5,$M$15=$AH$4),".","")</f>
      </c>
      <c r="M52" s="73">
        <f>IF(AND($P$15&lt;=$AH$4,P51&lt;=$AH$5,D51=$AH$3),".","")</f>
      </c>
      <c r="N52" s="72">
        <f>IF(AND(P51&gt;=$AH$5,$P$15=$AH$4),".","")</f>
      </c>
      <c r="O52" s="74">
        <f>IF(AND(P51&gt;=$AH$5,$P$15=$AH$4),".","")</f>
      </c>
      <c r="P52" s="70">
        <f>IF(AND($S$15&lt;=$AH$4,S51&lt;=$AH$5,D51=$AH$3),".","")</f>
      </c>
      <c r="Q52" s="74">
        <f>IF(AND(S51&gt;=$AH$5,$S$15=$AH$4),".","")</f>
      </c>
      <c r="R52" s="72">
        <f>IF(AND(S51&gt;=$AH$5,$S$15=$AH$4),".","")</f>
      </c>
      <c r="S52" s="73">
        <f>IF(AND($V$15&lt;=$AH$4,V51&lt;=$AH$5,D51=$AH$3),".","")</f>
      </c>
      <c r="T52" s="72">
        <f>IF(AND(V51&gt;=$AH$5,$V$15=$AH$4),".","")</f>
      </c>
      <c r="U52" s="74">
        <f>IF(AND(V51&gt;=$AH$5,$V$15=$AH$4),".","")</f>
      </c>
      <c r="V52" s="70">
        <f>IF(AND($Y$15&lt;=$AH$4,Y51&lt;=$AH$5,D51=$AH$3),".","")</f>
      </c>
      <c r="W52" s="74">
        <f>IF(AND(Y51&gt;=$AH$5,$Y$15=$AH$4),".","")</f>
      </c>
      <c r="X52" s="72">
        <f>IF(AND(Y51&gt;=$AH$5,$Y$15=$AH$4),".","")</f>
      </c>
      <c r="Y52" s="73">
        <f>IF(AND($AB$15&lt;=$AH$4,AB51&lt;=$AH$5,D51=$AH$3),".","")</f>
      </c>
      <c r="Z52" s="72">
        <f>IF(AND(AB51&gt;=$AH$5,$AB$15=$AH$4),".","")</f>
      </c>
      <c r="AA52" s="74">
        <f>IF(AND(AB51&gt;=$AH$5,$AB$15=$AH$4),".","")</f>
      </c>
      <c r="AB52" s="70">
        <f>IF(AND($AE$15&lt;=$AH$4,AE51&lt;=$AH$5,D51=$AH$3),".","")</f>
      </c>
      <c r="AC52" s="74">
        <f>IF(AND(AE51&gt;=$AH$5,$AE$15=$AH$4),".","")</f>
      </c>
      <c r="AD52" s="72">
        <f>IF(AND(AE51&gt;=$AH$5,$AE$15=$AH$4),".","")</f>
      </c>
      <c r="AE52" s="73">
        <f>IF(AND($AH$15&lt;=$AH$4,AH51&lt;=$AH$5,D51=$AH$3),".","")</f>
      </c>
      <c r="AF52" s="72">
        <f>IF(AND(AH51&gt;=$AH$5,$AH$15=$AH$4),".","")</f>
      </c>
      <c r="AG52" s="74">
        <f>IF(AND(AH51&gt;=$AH$5,$AH$15=$AH$4),".","")</f>
      </c>
      <c r="AH52" s="70">
        <f>IF(AND($AK$15&lt;=$AH$4,AK51&lt;=$AH$5,D51=$AH$3),".","")</f>
      </c>
      <c r="AI52" s="74">
        <f>IF(AND(AK51&gt;=$AH$5,$AK$15=$AH$4),".","")</f>
      </c>
      <c r="AJ52" s="72">
        <f>IF(AND(AK51&gt;=$AH$5,$AK$15=$AH$4),".","")</f>
      </c>
      <c r="AK52" s="110"/>
      <c r="AL52" s="82"/>
      <c r="AM52" s="82"/>
      <c r="AN52" s="83"/>
      <c r="AO52" s="82"/>
      <c r="AP52" s="82"/>
      <c r="AQ52" s="82"/>
      <c r="AR52" s="82"/>
      <c r="AS52" s="82"/>
      <c r="AT52" s="82"/>
    </row>
    <row r="53" spans="1:46" s="67" customFormat="1" ht="2.25" customHeight="1">
      <c r="A53" s="105"/>
      <c r="B53" s="60">
        <f>IF($AH$3&gt;=D54,".","")</f>
      </c>
      <c r="C53" s="61">
        <f>IF($AH$3&gt;=D54,".","")</f>
      </c>
      <c r="D53" s="62">
        <f>IF(AND($G$15&lt;=$AH$4,G54&lt;=$AH$5,D54=$AH$3),".","")</f>
      </c>
      <c r="E53" s="63">
        <f>IF(AND(G54&gt;=$AH$5,$G$15=$AH$4),".","")</f>
      </c>
      <c r="F53" s="64">
        <f>IF(AND(G54&gt;=$AH$5,$G$15=$AH$4),".","")</f>
      </c>
      <c r="G53" s="65">
        <f>IF(AND($J$15&lt;=$AH$4,J54&lt;=$AH$5,D54=$AH$3),".","")</f>
      </c>
      <c r="H53" s="64">
        <f>IF(AND(J54&gt;=$AH$5,$J$15=$AH$4),".","")</f>
      </c>
      <c r="I53" s="66">
        <f>IF(AND(J54&gt;=$AH$5,$J$15=$AH$4),".","")</f>
      </c>
      <c r="J53" s="62">
        <f>IF(AND($M$15&lt;=$AH$4,M54&lt;=$AH$5,D54=$AH$3),".","")</f>
      </c>
      <c r="K53" s="66">
        <f>IF(AND(M54&gt;=$AH$5,$M$15=$AH$4),".","")</f>
      </c>
      <c r="L53" s="64">
        <f>IF(AND(M54&gt;=$AH$5,$M$15=$AH$4),".","")</f>
      </c>
      <c r="M53" s="65">
        <f>IF(AND($P$15&lt;=$AH$4,P54&lt;=$AH$5,D54=$AH$3),".","")</f>
      </c>
      <c r="N53" s="64">
        <f>IF(AND(P54&gt;=$AH$5,$P$15=$AH$4),".","")</f>
      </c>
      <c r="O53" s="66">
        <f>IF(AND(P54&gt;=$AH$5,$P$15=$AH$4),".","")</f>
      </c>
      <c r="P53" s="62">
        <f>IF(AND($S$15&lt;=$AH$4,S54&lt;=$AH$5,D54=$AH$3),".","")</f>
      </c>
      <c r="Q53" s="66">
        <f>IF(AND(S54&gt;=$AH$5,$S$15=$AH$4),".","")</f>
      </c>
      <c r="R53" s="64">
        <f>IF(AND(S54&gt;=$AH$5,$S$15=$AH$4),".","")</f>
      </c>
      <c r="S53" s="65">
        <f>IF(AND($V$15&lt;=$AH$4,V54&lt;=$AH$5,D54=$AH$3),".","")</f>
      </c>
      <c r="T53" s="64">
        <f>IF(AND(V54&gt;=$AH$5,$V$15=$AH$4),".","")</f>
      </c>
      <c r="U53" s="66">
        <f>IF(AND(V54&gt;=$AH$5,$V$15=$AH$4),".","")</f>
      </c>
      <c r="V53" s="62">
        <f>IF(AND($Y$15&lt;=$AH$4,Y54&lt;=$AH$5,D54=$AH$3),".","")</f>
      </c>
      <c r="W53" s="66">
        <f>IF(AND(Y54&gt;=$AH$5,$Y$15=$AH$4),".","")</f>
      </c>
      <c r="X53" s="64">
        <f>IF(AND(Y54&gt;=$AH$5,$Y$15=$AH$4),".","")</f>
      </c>
      <c r="Y53" s="65">
        <f>IF(AND($AB$15&lt;=$AH$4,AB54&lt;=$AH$5,D54=$AH$3),".","")</f>
      </c>
      <c r="Z53" s="64">
        <f>IF(AND(AB54&gt;=$AH$5,$AB$15=$AH$4),".","")</f>
      </c>
      <c r="AA53" s="66">
        <f>IF(AND(AB54&gt;=$AH$5,$AB$15=$AH$4),".","")</f>
      </c>
      <c r="AB53" s="62">
        <f>IF(AND($AE$15&lt;=$AH$4,AE54&lt;=$AH$5,D54=$AH$3),".","")</f>
      </c>
      <c r="AC53" s="66">
        <f>IF(AND(AE54&gt;=$AH$5,$AE$15=$AH$4),".","")</f>
      </c>
      <c r="AD53" s="64">
        <f>IF(AND(AE54&gt;=$AH$5,$AE$15=$AH$4),".","")</f>
      </c>
      <c r="AE53" s="65">
        <f>IF(AND($AH$15&lt;=$AH$4,AH54&lt;=$AH$5,D54=$AH$3),".","")</f>
      </c>
      <c r="AF53" s="64">
        <f>IF(AND(AH54&gt;=$AH$5,$AH$15=$AH$4),".","")</f>
      </c>
      <c r="AG53" s="66">
        <f>IF(AND(AH54&gt;=$AH$5,$AH$15=$AH$4),".","")</f>
      </c>
      <c r="AH53" s="62">
        <f>IF(AND($AK$15&lt;=$AH$4,AK54&lt;=$AH$5,D54=$AH$3),".","")</f>
      </c>
      <c r="AI53" s="66">
        <f>IF(AND(AK54&gt;=$AH$5,$AK$15=$AH$4),".","")</f>
      </c>
      <c r="AJ53" s="64">
        <f>IF(AND(AK54&gt;=$AH$5,$AK$15=$AH$4),".","")</f>
      </c>
      <c r="AK53" s="106"/>
      <c r="AL53" s="79"/>
      <c r="AM53" s="79"/>
      <c r="AN53" s="80"/>
      <c r="AO53" s="79"/>
      <c r="AP53" s="79"/>
      <c r="AQ53" s="79"/>
      <c r="AR53" s="79"/>
      <c r="AS53" s="79"/>
      <c r="AT53" s="79"/>
    </row>
    <row r="54" spans="1:46" ht="11.25" customHeight="1">
      <c r="A54" s="107">
        <f>TAN(ACOS(D54))</f>
        <v>0.9638528651609707</v>
      </c>
      <c r="B54" s="52">
        <f>IF($AH$3&gt;=D54,"y","")</f>
      </c>
      <c r="C54" s="26">
        <f>IF($AH$3&gt;=D54,"y","")</f>
      </c>
      <c r="D54" s="18">
        <v>0.72</v>
      </c>
      <c r="E54" s="59">
        <f>IF(AND(G54&gt;=$AH$5,$G$15=$AH$4),"y","")</f>
      </c>
      <c r="F54" s="30">
        <f>IF(AND(G54&gt;=$AH$5,$G$15=$AH$4),"y","")</f>
      </c>
      <c r="G54" s="10">
        <f>TAN(ACOS(D54))-TAN(ACOS($G$15))</f>
        <v>0.2138528651609709</v>
      </c>
      <c r="H54" s="30">
        <f>IF(AND(J54&gt;=$AH$5,$J$15=$AH$4),"y","")</f>
      </c>
      <c r="I54" s="28">
        <f>IF(AND(J54&gt;=$AH$5,$J$15=$AH$4),"y","")</f>
      </c>
      <c r="J54" s="54">
        <f>TAN(ACOS(D54))-TAN(ACOS($J$15))</f>
        <v>0.2658485714412543</v>
      </c>
      <c r="K54" s="28">
        <f>IF(AND(M54&gt;=$AH$5,$M$15=$AH$4),"y","")</f>
      </c>
      <c r="L54" s="30">
        <f>IF(AND(M54&gt;=$AH$5,$M$15=$AH$4),"y","")</f>
      </c>
      <c r="M54" s="10">
        <f>TAN(ACOS(D54))-TAN(ACOS($M$15))</f>
        <v>0.3441085267578684</v>
      </c>
      <c r="N54" s="30">
        <f>IF(AND(P54&gt;=$AH$5,$P$15=$AH$4),"y","")</f>
      </c>
      <c r="O54" s="28">
        <f>IF(AND(P54&gt;=$AH$5,$P$15=$AH$4),"y","")</f>
      </c>
      <c r="P54" s="54">
        <f>TAN(ACOS(D54))-TAN(ACOS($P$15))</f>
        <v>0.4241100430228838</v>
      </c>
      <c r="Q54" s="28">
        <f>IF(AND(S54&gt;=$AH$5,$S$15=$AH$4),"y","")</f>
      </c>
      <c r="R54" s="30">
        <f>IF(AND(S54&gt;=$AH$5,$S$15=$AH$4),"y","")</f>
      </c>
      <c r="S54" s="10">
        <f>TAN(ACOS(D54))-TAN(ACOS($S$15))</f>
        <v>0.47953076032311814</v>
      </c>
      <c r="T54" s="30">
        <f>IF(AND(V54&gt;=$AH$5,$V$15=$AH$4),"y","")</f>
      </c>
      <c r="U54" s="28">
        <f>IF(AND(V54&gt;=$AH$5,$V$15=$AH$4),"y","")</f>
      </c>
      <c r="V54" s="54">
        <f>TAN(ACOS(D54))-TAN(ACOS($V$15))</f>
        <v>0.5378546490247661</v>
      </c>
      <c r="W54" s="28">
        <f>IF(AND(Y54&gt;=$AH$5,$Y$15=$AH$4),"y","")</f>
      </c>
      <c r="X54" s="30">
        <f>IF(AND(Y54&gt;=$AH$5,$Y$15=$AH$4),"y","")</f>
      </c>
      <c r="Y54" s="10">
        <f>TAN(ACOS(D54))-TAN(ACOS($Y$15))</f>
        <v>0.6009013309219924</v>
      </c>
      <c r="Z54" s="30">
        <f>IF(AND(AB54&gt;=$AH$5,$AB$15=$AH$4),"y","")</f>
      </c>
      <c r="AA54" s="28">
        <f>IF(AND(AB54&gt;=$AH$5,$AB$15=$AH$4),"y","")</f>
      </c>
      <c r="AB54" s="54">
        <f>TAN(ACOS(D54))-TAN(ACOS($AB$15))</f>
        <v>0.6351687599821074</v>
      </c>
      <c r="AC54" s="28">
        <f>IF(AND(AE54&gt;=$AH$5,$AE$15=$AH$4),"y","")</f>
      </c>
      <c r="AD54" s="30">
        <f>IF(AND(AE54&gt;=$AH$5,$AE$15=$AH$4),"y","")</f>
      </c>
      <c r="AE54" s="10">
        <f>TAN(ACOS(D54))-TAN(ACOS($AE$15))</f>
        <v>0.6721861984943038</v>
      </c>
      <c r="AF54" s="30">
        <f>IF(AND(AH54&gt;=$AH$5,$AH$15=$AH$4),"y","")</f>
      </c>
      <c r="AG54" s="28">
        <f>IF(AND(AH54&gt;=$AH$5,$AH$15=$AH$4),"y","")</f>
      </c>
      <c r="AH54" s="54">
        <f>TAN(ACOS(D54))-TAN(ACOS($AH$15))</f>
        <v>0.7607942045269664</v>
      </c>
      <c r="AI54" s="28">
        <f>IF(AND(AK54&gt;=$AH$5,$AK$15=$AH$4),"y","")</f>
      </c>
      <c r="AJ54" s="30">
        <f>IF(AND(AK54&gt;=$AH$5,$AK$15=$AH$4),"y","")</f>
      </c>
      <c r="AK54" s="108">
        <f>TAN(ACOS(D54))-TAN(ACOS($AK$15))</f>
        <v>0.9638528651609707</v>
      </c>
      <c r="AL54" s="43"/>
      <c r="AM54" s="43"/>
      <c r="AN54" s="43"/>
      <c r="AO54" s="43"/>
      <c r="AP54" s="43"/>
      <c r="AQ54" s="43"/>
      <c r="AR54" s="43"/>
      <c r="AS54" s="43"/>
      <c r="AT54" s="43"/>
    </row>
    <row r="55" spans="1:46" s="75" customFormat="1" ht="2.25" customHeight="1" thickBot="1">
      <c r="A55" s="109"/>
      <c r="B55" s="68">
        <f>IF($AH$3&gt;=D54,".","")</f>
      </c>
      <c r="C55" s="69">
        <f>IF($AH$3&gt;=D54,".","")</f>
      </c>
      <c r="D55" s="70">
        <f>IF(AND($G$15&lt;=$AH$4,G54&lt;=$AH$5,D54=$AH$3),".","")</f>
      </c>
      <c r="E55" s="71">
        <f>IF(AND(G54&gt;=$AH$5,$G$15=$AH$4),".","")</f>
      </c>
      <c r="F55" s="72">
        <f>IF(AND(G54&gt;=$AH$5,$G$15=$AH$4),".","")</f>
      </c>
      <c r="G55" s="73">
        <f>IF(AND($J$15&lt;=$AH$4,J54&lt;=$AH$5,D54=$AH$3),".","")</f>
      </c>
      <c r="H55" s="72">
        <f>IF(AND(J54&gt;=$AH$5,$J$15=$AH$4),".","")</f>
      </c>
      <c r="I55" s="74">
        <f>IF(AND(J54&gt;=$AH$5,$J$15=$AH$4),".","")</f>
      </c>
      <c r="J55" s="70">
        <f>IF(AND($M$15&lt;=$AH$4,M54&lt;=$AH$5,D54=$AH$3),".","")</f>
      </c>
      <c r="K55" s="74">
        <f>IF(AND(M54&gt;=$AH$5,$M$15=$AH$4),".","")</f>
      </c>
      <c r="L55" s="72">
        <f>IF(AND(M54&gt;=$AH$5,$M$15=$AH$4),".","")</f>
      </c>
      <c r="M55" s="73">
        <f>IF(AND($P$15&lt;=$AH$4,P54&lt;=$AH$5,D54=$AH$3),".","")</f>
      </c>
      <c r="N55" s="72">
        <f>IF(AND(P54&gt;=$AH$5,$P$15=$AH$4),".","")</f>
      </c>
      <c r="O55" s="74">
        <f>IF(AND(P54&gt;=$AH$5,$P$15=$AH$4),".","")</f>
      </c>
      <c r="P55" s="70">
        <f>IF(AND($S$15&lt;=$AH$4,S54&lt;=$AH$5,D54=$AH$3),".","")</f>
      </c>
      <c r="Q55" s="74">
        <f>IF(AND(S54&gt;=$AH$5,$S$15=$AH$4),".","")</f>
      </c>
      <c r="R55" s="72">
        <f>IF(AND(S54&gt;=$AH$5,$S$15=$AH$4),".","")</f>
      </c>
      <c r="S55" s="73">
        <f>IF(AND($V$15&lt;=$AH$4,V54&lt;=$AH$5,D54=$AH$3),".","")</f>
      </c>
      <c r="T55" s="72">
        <f>IF(AND(V54&gt;=$AH$5,$V$15=$AH$4),".","")</f>
      </c>
      <c r="U55" s="74">
        <f>IF(AND(V54&gt;=$AH$5,$V$15=$AH$4),".","")</f>
      </c>
      <c r="V55" s="70">
        <f>IF(AND($Y$15&lt;=$AH$4,Y54&lt;=$AH$5,D54=$AH$3),".","")</f>
      </c>
      <c r="W55" s="74">
        <f>IF(AND(Y54&gt;=$AH$5,$Y$15=$AH$4),".","")</f>
      </c>
      <c r="X55" s="72">
        <f>IF(AND(Y54&gt;=$AH$5,$Y$15=$AH$4),".","")</f>
      </c>
      <c r="Y55" s="73">
        <f>IF(AND($AB$15&lt;=$AH$4,AB54&lt;=$AH$5,D54=$AH$3),".","")</f>
      </c>
      <c r="Z55" s="72">
        <f>IF(AND(AB54&gt;=$AH$5,$AB$15=$AH$4),".","")</f>
      </c>
      <c r="AA55" s="74">
        <f>IF(AND(AB54&gt;=$AH$5,$AB$15=$AH$4),".","")</f>
      </c>
      <c r="AB55" s="70">
        <f>IF(AND($AE$15&lt;=$AH$4,AE54&lt;=$AH$5,D54=$AH$3),".","")</f>
      </c>
      <c r="AC55" s="74">
        <f>IF(AND(AE54&gt;=$AH$5,$AE$15=$AH$4),".","")</f>
      </c>
      <c r="AD55" s="72">
        <f>IF(AND(AE54&gt;=$AH$5,$AE$15=$AH$4),".","")</f>
      </c>
      <c r="AE55" s="73">
        <f>IF(AND($AH$15&lt;=$AH$4,AH54&lt;=$AH$5,D54=$AH$3),".","")</f>
      </c>
      <c r="AF55" s="72">
        <f>IF(AND(AH54&gt;=$AH$5,$AH$15=$AH$4),".","")</f>
      </c>
      <c r="AG55" s="74">
        <f>IF(AND(AH54&gt;=$AH$5,$AH$15=$AH$4),".","")</f>
      </c>
      <c r="AH55" s="70">
        <f>IF(AND($AK$15&lt;=$AH$4,AK54&lt;=$AH$5,D54=$AH$3),".","")</f>
      </c>
      <c r="AI55" s="74">
        <f>IF(AND(AK54&gt;=$AH$5,$AK$15=$AH$4),".","")</f>
      </c>
      <c r="AJ55" s="72">
        <f>IF(AND(AK54&gt;=$AH$5,$AK$15=$AH$4),".","")</f>
      </c>
      <c r="AK55" s="110"/>
      <c r="AL55" s="82"/>
      <c r="AM55" s="82"/>
      <c r="AN55" s="83"/>
      <c r="AO55" s="82"/>
      <c r="AP55" s="82"/>
      <c r="AQ55" s="82"/>
      <c r="AR55" s="82"/>
      <c r="AS55" s="82"/>
      <c r="AT55" s="82"/>
    </row>
    <row r="56" spans="1:46" s="67" customFormat="1" ht="2.25" customHeight="1">
      <c r="A56" s="105"/>
      <c r="B56" s="60">
        <f>IF($AH$3&gt;=D57,".","")</f>
      </c>
      <c r="C56" s="61">
        <f>IF($AH$3&gt;=D57,".","")</f>
      </c>
      <c r="D56" s="62">
        <f>IF(AND($G$15&lt;=$AH$4,G57&lt;=$AH$5,D57=$AH$3),".","")</f>
      </c>
      <c r="E56" s="63">
        <f>IF(AND(G57&gt;=$AH$5,$G$15=$AH$4),".","")</f>
      </c>
      <c r="F56" s="64">
        <f>IF(AND(G57&gt;=$AH$5,$G$15=$AH$4),".","")</f>
      </c>
      <c r="G56" s="65">
        <f>IF(AND($J$15&lt;=$AH$4,J57&lt;=$AH$5,D57=$AH$3),".","")</f>
      </c>
      <c r="H56" s="64">
        <f>IF(AND(J57&gt;=$AH$5,$J$15=$AH$4),".","")</f>
      </c>
      <c r="I56" s="66">
        <f>IF(AND(J57&gt;=$AH$5,$J$15=$AH$4),".","")</f>
      </c>
      <c r="J56" s="62">
        <f>IF(AND($M$15&lt;=$AH$4,M57&lt;=$AH$5,D57=$AH$3),".","")</f>
      </c>
      <c r="K56" s="66">
        <f>IF(AND(M57&gt;=$AH$5,$M$15=$AH$4),".","")</f>
      </c>
      <c r="L56" s="64">
        <f>IF(AND(M57&gt;=$AH$5,$M$15=$AH$4),".","")</f>
      </c>
      <c r="M56" s="65">
        <f>IF(AND($P$15&lt;=$AH$4,P57&lt;=$AH$5,D57=$AH$3),".","")</f>
      </c>
      <c r="N56" s="64">
        <f>IF(AND(P57&gt;=$AH$5,$P$15=$AH$4),".","")</f>
      </c>
      <c r="O56" s="66">
        <f>IF(AND(P57&gt;=$AH$5,$P$15=$AH$4),".","")</f>
      </c>
      <c r="P56" s="62">
        <f>IF(AND($S$15&lt;=$AH$4,S57&lt;=$AH$5,D57=$AH$3),".","")</f>
      </c>
      <c r="Q56" s="66">
        <f>IF(AND(S57&gt;=$AH$5,$S$15=$AH$4),".","")</f>
      </c>
      <c r="R56" s="64">
        <f>IF(AND(S57&gt;=$AH$5,$S$15=$AH$4),".","")</f>
      </c>
      <c r="S56" s="65">
        <f>IF(AND($V$15&lt;=$AH$4,V57&lt;=$AH$5,D57=$AH$3),".","")</f>
      </c>
      <c r="T56" s="64">
        <f>IF(AND(V57&gt;=$AH$5,$V$15=$AH$4),".","")</f>
      </c>
      <c r="U56" s="66">
        <f>IF(AND(V57&gt;=$AH$5,$V$15=$AH$4),".","")</f>
      </c>
      <c r="V56" s="62">
        <f>IF(AND($Y$15&lt;=$AH$4,Y57&lt;=$AH$5,D57=$AH$3),".","")</f>
      </c>
      <c r="W56" s="66">
        <f>IF(AND(Y57&gt;=$AH$5,$Y$15=$AH$4),".","")</f>
      </c>
      <c r="X56" s="64">
        <f>IF(AND(Y57&gt;=$AH$5,$Y$15=$AH$4),".","")</f>
      </c>
      <c r="Y56" s="65">
        <f>IF(AND($AB$15&lt;=$AH$4,AB57&lt;=$AH$5,D57=$AH$3),".","")</f>
      </c>
      <c r="Z56" s="64">
        <f>IF(AND(AB57&gt;=$AH$5,$AB$15=$AH$4),".","")</f>
      </c>
      <c r="AA56" s="66">
        <f>IF(AND(AB57&gt;=$AH$5,$AB$15=$AH$4),".","")</f>
      </c>
      <c r="AB56" s="62">
        <f>IF(AND($AE$15&lt;=$AH$4,AE57&lt;=$AH$5,D57=$AH$3),".","")</f>
      </c>
      <c r="AC56" s="66">
        <f>IF(AND(AE57&gt;=$AH$5,$AE$15=$AH$4),".","")</f>
      </c>
      <c r="AD56" s="64">
        <f>IF(AND(AE57&gt;=$AH$5,$AE$15=$AH$4),".","")</f>
      </c>
      <c r="AE56" s="65">
        <f>IF(AND($AH$15&lt;=$AH$4,AH57&lt;=$AH$5,D57=$AH$3),".","")</f>
      </c>
      <c r="AF56" s="64">
        <f>IF(AND(AH57&gt;=$AH$5,$AH$15=$AH$4),".","")</f>
      </c>
      <c r="AG56" s="66">
        <f>IF(AND(AH57&gt;=$AH$5,$AH$15=$AH$4),".","")</f>
      </c>
      <c r="AH56" s="62">
        <f>IF(AND($AK$15&lt;=$AH$4,AK57&lt;=$AH$5,D57=$AH$3),".","")</f>
      </c>
      <c r="AI56" s="66">
        <f>IF(AND(AK57&gt;=$AH$5,$AK$15=$AH$4),".","")</f>
      </c>
      <c r="AJ56" s="64">
        <f>IF(AND(AK57&gt;=$AH$5,$AK$15=$AH$4),".","")</f>
      </c>
      <c r="AK56" s="106"/>
      <c r="AL56" s="79"/>
      <c r="AM56" s="79"/>
      <c r="AN56" s="80"/>
      <c r="AO56" s="79"/>
      <c r="AP56" s="79"/>
      <c r="AQ56" s="79"/>
      <c r="AR56" s="79"/>
      <c r="AS56" s="79"/>
      <c r="AT56" s="79"/>
    </row>
    <row r="57" spans="1:46" ht="11.25" customHeight="1">
      <c r="A57" s="107">
        <f>TAN(ACOS(D57))</f>
        <v>0.9362289657447548</v>
      </c>
      <c r="B57" s="52">
        <f>IF($AH$3&gt;=D57,"y","")</f>
      </c>
      <c r="C57" s="26">
        <f>IF($AH$3&gt;=D57,"y","")</f>
      </c>
      <c r="D57" s="18">
        <v>0.73</v>
      </c>
      <c r="E57" s="59">
        <f>IF(AND(G57&gt;=$AH$5,$G$15=$AH$4),"y","")</f>
      </c>
      <c r="F57" s="30">
        <f>IF(AND(G57&gt;=$AH$5,$G$15=$AH$4),"y","")</f>
      </c>
      <c r="G57" s="10">
        <f>TAN(ACOS(D57))-TAN(ACOS($G$15))</f>
        <v>0.186228965744755</v>
      </c>
      <c r="H57" s="30">
        <f>IF(AND(J57&gt;=$AH$5,$J$15=$AH$4),"y","")</f>
      </c>
      <c r="I57" s="28">
        <f>IF(AND(J57&gt;=$AH$5,$J$15=$AH$4),"y","")</f>
      </c>
      <c r="J57" s="54">
        <f>TAN(ACOS(D57))-TAN(ACOS($J$15))</f>
        <v>0.2382246720250384</v>
      </c>
      <c r="K57" s="28">
        <f>IF(AND(M57&gt;=$AH$5,$M$15=$AH$4),"y","")</f>
      </c>
      <c r="L57" s="30">
        <f>IF(AND(M57&gt;=$AH$5,$M$15=$AH$4),"y","")</f>
      </c>
      <c r="M57" s="10">
        <f>TAN(ACOS(D57))-TAN(ACOS($M$15))</f>
        <v>0.3164846273416525</v>
      </c>
      <c r="N57" s="30">
        <f>IF(AND(P57&gt;=$AH$5,$P$15=$AH$4),"y","")</f>
      </c>
      <c r="O57" s="28">
        <f>IF(AND(P57&gt;=$AH$5,$P$15=$AH$4),"y","")</f>
      </c>
      <c r="P57" s="54">
        <f>TAN(ACOS(D57))-TAN(ACOS($P$15))</f>
        <v>0.3964861436066679</v>
      </c>
      <c r="Q57" s="28">
        <f>IF(AND(S57&gt;=$AH$5,$S$15=$AH$4),"y","")</f>
      </c>
      <c r="R57" s="30">
        <f>IF(AND(S57&gt;=$AH$5,$S$15=$AH$4),"y","")</f>
      </c>
      <c r="S57" s="10">
        <f>TAN(ACOS(D57))-TAN(ACOS($S$15))</f>
        <v>0.45190686090690224</v>
      </c>
      <c r="T57" s="30">
        <f>IF(AND(V57&gt;=$AH$5,$V$15=$AH$4),"y","")</f>
      </c>
      <c r="U57" s="28">
        <f>IF(AND(V57&gt;=$AH$5,$V$15=$AH$4),"y","")</f>
      </c>
      <c r="V57" s="54">
        <f>TAN(ACOS(D57))-TAN(ACOS($V$15))</f>
        <v>0.5102307496085502</v>
      </c>
      <c r="W57" s="28">
        <f>IF(AND(Y57&gt;=$AH$5,$Y$15=$AH$4),"y","")</f>
      </c>
      <c r="X57" s="30">
        <f>IF(AND(Y57&gt;=$AH$5,$Y$15=$AH$4),"y","")</f>
      </c>
      <c r="Y57" s="10">
        <f>TAN(ACOS(D57))-TAN(ACOS($Y$15))</f>
        <v>0.5732774315057765</v>
      </c>
      <c r="Z57" s="30">
        <f>IF(AND(AB57&gt;=$AH$5,$AB$15=$AH$4),"y","")</f>
      </c>
      <c r="AA57" s="28">
        <f>IF(AND(AB57&gt;=$AH$5,$AB$15=$AH$4),"y","")</f>
      </c>
      <c r="AB57" s="54">
        <f>TAN(ACOS(D57))-TAN(ACOS($AB$15))</f>
        <v>0.6075448605658915</v>
      </c>
      <c r="AC57" s="28">
        <f>IF(AND(AE57&gt;=$AH$5,$AE$15=$AH$4),"y","")</f>
      </c>
      <c r="AD57" s="30">
        <f>IF(AND(AE57&gt;=$AH$5,$AE$15=$AH$4),"y","")</f>
      </c>
      <c r="AE57" s="10">
        <f>TAN(ACOS(D57))-TAN(ACOS($AE$15))</f>
        <v>0.6445622990780879</v>
      </c>
      <c r="AF57" s="30">
        <f>IF(AND(AH57&gt;=$AH$5,$AH$15=$AH$4),"y","")</f>
      </c>
      <c r="AG57" s="28">
        <f>IF(AND(AH57&gt;=$AH$5,$AH$15=$AH$4),"y","")</f>
      </c>
      <c r="AH57" s="54">
        <f>TAN(ACOS(D57))-TAN(ACOS($AH$15))</f>
        <v>0.7331703051107505</v>
      </c>
      <c r="AI57" s="28">
        <f>IF(AND(AK57&gt;=$AH$5,$AK$15=$AH$4),"y","")</f>
      </c>
      <c r="AJ57" s="30">
        <f>IF(AND(AK57&gt;=$AH$5,$AK$15=$AH$4),"y","")</f>
      </c>
      <c r="AK57" s="108">
        <f>TAN(ACOS(D57))-TAN(ACOS($AK$15))</f>
        <v>0.9362289657447548</v>
      </c>
      <c r="AL57" s="43"/>
      <c r="AM57" s="43"/>
      <c r="AN57" s="43"/>
      <c r="AO57" s="43"/>
      <c r="AP57" s="43"/>
      <c r="AQ57" s="43"/>
      <c r="AR57" s="43"/>
      <c r="AS57" s="43"/>
      <c r="AT57" s="43"/>
    </row>
    <row r="58" spans="1:46" s="75" customFormat="1" ht="2.25" customHeight="1" thickBot="1">
      <c r="A58" s="109"/>
      <c r="B58" s="68">
        <f>IF($AH$3&gt;=D57,".","")</f>
      </c>
      <c r="C58" s="69">
        <f>IF($AH$3&gt;=D57,".","")</f>
      </c>
      <c r="D58" s="70">
        <f>IF(AND($G$15&lt;=$AH$4,G57&lt;=$AH$5,D57=$AH$3),".","")</f>
      </c>
      <c r="E58" s="71">
        <f>IF(AND(G57&gt;=$AH$5,$G$15=$AH$4),".","")</f>
      </c>
      <c r="F58" s="72">
        <f>IF(AND(G57&gt;=$AH$5,$G$15=$AH$4),".","")</f>
      </c>
      <c r="G58" s="73">
        <f>IF(AND($J$15&lt;=$AH$4,J57&lt;=$AH$5,D57=$AH$3),".","")</f>
      </c>
      <c r="H58" s="72">
        <f>IF(AND(J57&gt;=$AH$5,$J$15=$AH$4),".","")</f>
      </c>
      <c r="I58" s="74">
        <f>IF(AND(J57&gt;=$AH$5,$J$15=$AH$4),".","")</f>
      </c>
      <c r="J58" s="70">
        <f>IF(AND($M$15&lt;=$AH$4,M57&lt;=$AH$5,D57=$AH$3),".","")</f>
      </c>
      <c r="K58" s="74">
        <f>IF(AND(M57&gt;=$AH$5,$M$15=$AH$4),".","")</f>
      </c>
      <c r="L58" s="72">
        <f>IF(AND(M57&gt;=$AH$5,$M$15=$AH$4),".","")</f>
      </c>
      <c r="M58" s="73">
        <f>IF(AND($P$15&lt;=$AH$4,P57&lt;=$AH$5,D57=$AH$3),".","")</f>
      </c>
      <c r="N58" s="72">
        <f>IF(AND(P57&gt;=$AH$5,$P$15=$AH$4),".","")</f>
      </c>
      <c r="O58" s="74">
        <f>IF(AND(P57&gt;=$AH$5,$P$15=$AH$4),".","")</f>
      </c>
      <c r="P58" s="70">
        <f>IF(AND($S$15&lt;=$AH$4,S57&lt;=$AH$5,D57=$AH$3),".","")</f>
      </c>
      <c r="Q58" s="74">
        <f>IF(AND(S57&gt;=$AH$5,$S$15=$AH$4),".","")</f>
      </c>
      <c r="R58" s="72">
        <f>IF(AND(S57&gt;=$AH$5,$S$15=$AH$4),".","")</f>
      </c>
      <c r="S58" s="73">
        <f>IF(AND($V$15&lt;=$AH$4,V57&lt;=$AH$5,D57=$AH$3),".","")</f>
      </c>
      <c r="T58" s="72">
        <f>IF(AND(V57&gt;=$AH$5,$V$15=$AH$4),".","")</f>
      </c>
      <c r="U58" s="74">
        <f>IF(AND(V57&gt;=$AH$5,$V$15=$AH$4),".","")</f>
      </c>
      <c r="V58" s="70">
        <f>IF(AND($Y$15&lt;=$AH$4,Y57&lt;=$AH$5,D57=$AH$3),".","")</f>
      </c>
      <c r="W58" s="74">
        <f>IF(AND(Y57&gt;=$AH$5,$Y$15=$AH$4),".","")</f>
      </c>
      <c r="X58" s="72">
        <f>IF(AND(Y57&gt;=$AH$5,$Y$15=$AH$4),".","")</f>
      </c>
      <c r="Y58" s="73">
        <f>IF(AND($AB$15&lt;=$AH$4,AB57&lt;=$AH$5,D57=$AH$3),".","")</f>
      </c>
      <c r="Z58" s="72">
        <f>IF(AND(AB57&gt;=$AH$5,$AB$15=$AH$4),".","")</f>
      </c>
      <c r="AA58" s="74">
        <f>IF(AND(AB57&gt;=$AH$5,$AB$15=$AH$4),".","")</f>
      </c>
      <c r="AB58" s="70">
        <f>IF(AND($AE$15&lt;=$AH$4,AE57&lt;=$AH$5,D57=$AH$3),".","")</f>
      </c>
      <c r="AC58" s="74">
        <f>IF(AND(AE57&gt;=$AH$5,$AE$15=$AH$4),".","")</f>
      </c>
      <c r="AD58" s="72">
        <f>IF(AND(AE57&gt;=$AH$5,$AE$15=$AH$4),".","")</f>
      </c>
      <c r="AE58" s="73">
        <f>IF(AND($AH$15&lt;=$AH$4,AH57&lt;=$AH$5,D57=$AH$3),".","")</f>
      </c>
      <c r="AF58" s="72">
        <f>IF(AND(AH57&gt;=$AH$5,$AH$15=$AH$4),".","")</f>
      </c>
      <c r="AG58" s="74">
        <f>IF(AND(AH57&gt;=$AH$5,$AH$15=$AH$4),".","")</f>
      </c>
      <c r="AH58" s="70">
        <f>IF(AND($AK$15&lt;=$AH$4,AK57&lt;=$AH$5,D57=$AH$3),".","")</f>
      </c>
      <c r="AI58" s="74">
        <f>IF(AND(AK57&gt;=$AH$5,$AK$15=$AH$4),".","")</f>
      </c>
      <c r="AJ58" s="72">
        <f>IF(AND(AK57&gt;=$AH$5,$AK$15=$AH$4),".","")</f>
      </c>
      <c r="AK58" s="110"/>
      <c r="AL58" s="82"/>
      <c r="AM58" s="82"/>
      <c r="AN58" s="83"/>
      <c r="AO58" s="82"/>
      <c r="AP58" s="82"/>
      <c r="AQ58" s="82"/>
      <c r="AR58" s="82"/>
      <c r="AS58" s="82"/>
      <c r="AT58" s="82"/>
    </row>
    <row r="59" spans="1:46" s="67" customFormat="1" ht="2.25" customHeight="1">
      <c r="A59" s="105"/>
      <c r="B59" s="60">
        <f>IF($AH$3&gt;=D60,".","")</f>
      </c>
      <c r="C59" s="61">
        <f>IF($AH$3&gt;=D60,".","")</f>
      </c>
      <c r="D59" s="62">
        <f>IF(AND($G$15&lt;=$AH$4,G60&lt;=$AH$5,D60=$AH$3),".","")</f>
      </c>
      <c r="E59" s="63">
        <f>IF(AND(G60&gt;=$AH$5,$G$15=$AH$4),".","")</f>
      </c>
      <c r="F59" s="64">
        <f>IF(AND(G60&gt;=$AH$5,$G$15=$AH$4),".","")</f>
      </c>
      <c r="G59" s="65">
        <f>IF(AND($J$15&lt;=$AH$4,J60&lt;=$AH$5,D60=$AH$3),".","")</f>
      </c>
      <c r="H59" s="64">
        <f>IF(AND(J60&gt;=$AH$5,$J$15=$AH$4),".","")</f>
      </c>
      <c r="I59" s="66">
        <f>IF(AND(J60&gt;=$AH$5,$J$15=$AH$4),".","")</f>
      </c>
      <c r="J59" s="62">
        <f>IF(AND($M$15&lt;=$AH$4,M60&lt;=$AH$5,D60=$AH$3),".","")</f>
      </c>
      <c r="K59" s="66">
        <f>IF(AND(M60&gt;=$AH$5,$M$15=$AH$4),".","")</f>
      </c>
      <c r="L59" s="64">
        <f>IF(AND(M60&gt;=$AH$5,$M$15=$AH$4),".","")</f>
      </c>
      <c r="M59" s="65">
        <f>IF(AND($P$15&lt;=$AH$4,P60&lt;=$AH$5,D60=$AH$3),".","")</f>
      </c>
      <c r="N59" s="64">
        <f>IF(AND(P60&gt;=$AH$5,$P$15=$AH$4),".","")</f>
      </c>
      <c r="O59" s="66">
        <f>IF(AND(P60&gt;=$AH$5,$P$15=$AH$4),".","")</f>
      </c>
      <c r="P59" s="62">
        <f>IF(AND($S$15&lt;=$AH$4,S60&lt;=$AH$5,D60=$AH$3),".","")</f>
      </c>
      <c r="Q59" s="66">
        <f>IF(AND(S60&gt;=$AH$5,$S$15=$AH$4),".","")</f>
      </c>
      <c r="R59" s="64">
        <f>IF(AND(S60&gt;=$AH$5,$S$15=$AH$4),".","")</f>
      </c>
      <c r="S59" s="65">
        <f>IF(AND($V$15&lt;=$AH$4,V60&lt;=$AH$5,D60=$AH$3),".","")</f>
      </c>
      <c r="T59" s="64">
        <f>IF(AND(V60&gt;=$AH$5,$V$15=$AH$4),".","")</f>
      </c>
      <c r="U59" s="66">
        <f>IF(AND(V60&gt;=$AH$5,$V$15=$AH$4),".","")</f>
      </c>
      <c r="V59" s="62">
        <f>IF(AND($Y$15&lt;=$AH$4,Y60&lt;=$AH$5,D60=$AH$3),".","")</f>
      </c>
      <c r="W59" s="66">
        <f>IF(AND(Y60&gt;=$AH$5,$Y$15=$AH$4),".","")</f>
      </c>
      <c r="X59" s="64">
        <f>IF(AND(Y60&gt;=$AH$5,$Y$15=$AH$4),".","")</f>
      </c>
      <c r="Y59" s="65">
        <f>IF(AND($AB$15&lt;=$AH$4,AB60&lt;=$AH$5,D60=$AH$3),".","")</f>
      </c>
      <c r="Z59" s="64">
        <f>IF(AND(AB60&gt;=$AH$5,$AB$15=$AH$4),".","")</f>
      </c>
      <c r="AA59" s="66">
        <f>IF(AND(AB60&gt;=$AH$5,$AB$15=$AH$4),".","")</f>
      </c>
      <c r="AB59" s="62">
        <f>IF(AND($AE$15&lt;=$AH$4,AE60&lt;=$AH$5,D60=$AH$3),".","")</f>
      </c>
      <c r="AC59" s="66">
        <f>IF(AND(AE60&gt;=$AH$5,$AE$15=$AH$4),".","")</f>
      </c>
      <c r="AD59" s="64">
        <f>IF(AND(AE60&gt;=$AH$5,$AE$15=$AH$4),".","")</f>
      </c>
      <c r="AE59" s="65">
        <f>IF(AND($AH$15&lt;=$AH$4,AH60&lt;=$AH$5,D60=$AH$3),".","")</f>
      </c>
      <c r="AF59" s="64">
        <f>IF(AND(AH60&gt;=$AH$5,$AH$15=$AH$4),".","")</f>
      </c>
      <c r="AG59" s="66">
        <f>IF(AND(AH60&gt;=$AH$5,$AH$15=$AH$4),".","")</f>
      </c>
      <c r="AH59" s="62">
        <f>IF(AND($AK$15&lt;=$AH$4,AK60&lt;=$AH$5,D60=$AH$3),".","")</f>
      </c>
      <c r="AI59" s="66">
        <f>IF(AND(AK60&gt;=$AH$5,$AK$15=$AH$4),".","")</f>
      </c>
      <c r="AJ59" s="64">
        <f>IF(AND(AK60&gt;=$AH$5,$AK$15=$AH$4),".","")</f>
      </c>
      <c r="AK59" s="106"/>
      <c r="AL59" s="79"/>
      <c r="AM59" s="79"/>
      <c r="AN59" s="80"/>
      <c r="AO59" s="79"/>
      <c r="AP59" s="79"/>
      <c r="AQ59" s="79"/>
      <c r="AR59" s="79"/>
      <c r="AS59" s="79"/>
      <c r="AT59" s="79"/>
    </row>
    <row r="60" spans="1:46" ht="11.25" customHeight="1">
      <c r="A60" s="107">
        <f>TAN(ACOS(D60))</f>
        <v>0.908928201124337</v>
      </c>
      <c r="B60" s="52">
        <f>IF($AH$3&gt;=D60,"y","")</f>
      </c>
      <c r="C60" s="26">
        <f>IF($AH$3&gt;=D60,"y","")</f>
      </c>
      <c r="D60" s="18">
        <v>0.74</v>
      </c>
      <c r="E60" s="59">
        <f>IF(AND(G60&gt;=$AH$5,$G$15=$AH$4),"y","")</f>
      </c>
      <c r="F60" s="30">
        <f>IF(AND(G60&gt;=$AH$5,$G$15=$AH$4),"y","")</f>
      </c>
      <c r="G60" s="10">
        <f>TAN(ACOS(D60))-TAN(ACOS($G$15))</f>
        <v>0.15892820112433725</v>
      </c>
      <c r="H60" s="30">
        <f>IF(AND(J60&gt;=$AH$5,$J$15=$AH$4),"y","")</f>
      </c>
      <c r="I60" s="28">
        <f>IF(AND(J60&gt;=$AH$5,$J$15=$AH$4),"y","")</f>
      </c>
      <c r="J60" s="54">
        <f>TAN(ACOS(D60))-TAN(ACOS($J$15))</f>
        <v>0.21092390740462064</v>
      </c>
      <c r="K60" s="28">
        <f>IF(AND(M60&gt;=$AH$5,$M$15=$AH$4),"y","")</f>
      </c>
      <c r="L60" s="30">
        <f>IF(AND(M60&gt;=$AH$5,$M$15=$AH$4),"y","")</f>
      </c>
      <c r="M60" s="10">
        <f>TAN(ACOS(D60))-TAN(ACOS($M$15))</f>
        <v>0.28918386272123475</v>
      </c>
      <c r="N60" s="30">
        <f>IF(AND(P60&gt;=$AH$5,$P$15=$AH$4),"y","")</f>
      </c>
      <c r="O60" s="28">
        <f>IF(AND(P60&gt;=$AH$5,$P$15=$AH$4),"y","")</f>
      </c>
      <c r="P60" s="54">
        <f>TAN(ACOS(D60))-TAN(ACOS($P$15))</f>
        <v>0.36918537898625015</v>
      </c>
      <c r="Q60" s="28">
        <f>IF(AND(S60&gt;=$AH$5,$S$15=$AH$4),"y","")</f>
      </c>
      <c r="R60" s="30">
        <f>IF(AND(S60&gt;=$AH$5,$S$15=$AH$4),"y","")</f>
      </c>
      <c r="S60" s="10">
        <f>TAN(ACOS(D60))-TAN(ACOS($S$15))</f>
        <v>0.4246060962864845</v>
      </c>
      <c r="T60" s="30">
        <f>IF(AND(V60&gt;=$AH$5,$V$15=$AH$4),"y","")</f>
      </c>
      <c r="U60" s="28">
        <f>IF(AND(V60&gt;=$AH$5,$V$15=$AH$4),"y","")</f>
      </c>
      <c r="V60" s="54">
        <f>TAN(ACOS(D60))-TAN(ACOS($V$15))</f>
        <v>0.48292998498813244</v>
      </c>
      <c r="W60" s="28">
        <f>IF(AND(Y60&gt;=$AH$5,$Y$15=$AH$4),"y","")</f>
      </c>
      <c r="X60" s="30">
        <f>IF(AND(Y60&gt;=$AH$5,$Y$15=$AH$4),"y","")</f>
      </c>
      <c r="Y60" s="10">
        <f>TAN(ACOS(D60))-TAN(ACOS($Y$15))</f>
        <v>0.5459766668853587</v>
      </c>
      <c r="Z60" s="30">
        <f>IF(AND(AB60&gt;=$AH$5,$AB$15=$AH$4),"y","")</f>
      </c>
      <c r="AA60" s="28">
        <f>IF(AND(AB60&gt;=$AH$5,$AB$15=$AH$4),"y","")</f>
      </c>
      <c r="AB60" s="54">
        <f>TAN(ACOS(D60))-TAN(ACOS($AB$15))</f>
        <v>0.5802440959454738</v>
      </c>
      <c r="AC60" s="28">
        <f>IF(AND(AE60&gt;=$AH$5,$AE$15=$AH$4),"y","")</f>
      </c>
      <c r="AD60" s="30">
        <f>IF(AND(AE60&gt;=$AH$5,$AE$15=$AH$4),"y","")</f>
      </c>
      <c r="AE60" s="10">
        <f>TAN(ACOS(D60))-TAN(ACOS($AE$15))</f>
        <v>0.6172615344576702</v>
      </c>
      <c r="AF60" s="30">
        <f>IF(AND(AH60&gt;=$AH$5,$AH$15=$AH$4),"y","")</f>
      </c>
      <c r="AG60" s="28">
        <f>IF(AND(AH60&gt;=$AH$5,$AH$15=$AH$4),"y","")</f>
      </c>
      <c r="AH60" s="54">
        <f>TAN(ACOS(D60))-TAN(ACOS($AH$15))</f>
        <v>0.7058695404903328</v>
      </c>
      <c r="AI60" s="28">
        <f>IF(AND(AK60&gt;=$AH$5,$AK$15=$AH$4),"y","")</f>
      </c>
      <c r="AJ60" s="30">
        <f>IF(AND(AK60&gt;=$AH$5,$AK$15=$AH$4),"y","")</f>
      </c>
      <c r="AK60" s="108">
        <f>TAN(ACOS(D60))-TAN(ACOS($AK$15))</f>
        <v>0.908928201124337</v>
      </c>
      <c r="AL60" s="43"/>
      <c r="AM60" s="43"/>
      <c r="AN60" s="43"/>
      <c r="AO60" s="43"/>
      <c r="AP60" s="43"/>
      <c r="AQ60" s="43"/>
      <c r="AR60" s="43"/>
      <c r="AS60" s="43"/>
      <c r="AT60" s="43"/>
    </row>
    <row r="61" spans="1:46" s="75" customFormat="1" ht="2.25" customHeight="1" thickBot="1">
      <c r="A61" s="109"/>
      <c r="B61" s="68">
        <f>IF($AH$3&gt;=D60,".","")</f>
      </c>
      <c r="C61" s="69">
        <f>IF($AH$3&gt;=D60,".","")</f>
      </c>
      <c r="D61" s="70">
        <f>IF(AND($G$15&lt;=$AH$4,G60&lt;=$AH$5,D60=$AH$3),".","")</f>
      </c>
      <c r="E61" s="71">
        <f>IF(AND(G60&gt;=$AH$5,$G$15=$AH$4),".","")</f>
      </c>
      <c r="F61" s="72">
        <f>IF(AND(G60&gt;=$AH$5,$G$15=$AH$4),".","")</f>
      </c>
      <c r="G61" s="73">
        <f>IF(AND($J$15&lt;=$AH$4,J60&lt;=$AH$5,D60=$AH$3),".","")</f>
      </c>
      <c r="H61" s="72">
        <f>IF(AND(J60&gt;=$AH$5,$J$15=$AH$4),".","")</f>
      </c>
      <c r="I61" s="74">
        <f>IF(AND(J60&gt;=$AH$5,$J$15=$AH$4),".","")</f>
      </c>
      <c r="J61" s="70">
        <f>IF(AND($M$15&lt;=$AH$4,M60&lt;=$AH$5,D60=$AH$3),".","")</f>
      </c>
      <c r="K61" s="74">
        <f>IF(AND(M60&gt;=$AH$5,$M$15=$AH$4),".","")</f>
      </c>
      <c r="L61" s="72">
        <f>IF(AND(M60&gt;=$AH$5,$M$15=$AH$4),".","")</f>
      </c>
      <c r="M61" s="73">
        <f>IF(AND($P$15&lt;=$AH$4,P60&lt;=$AH$5,D60=$AH$3),".","")</f>
      </c>
      <c r="N61" s="72">
        <f>IF(AND(P60&gt;=$AH$5,$P$15=$AH$4),".","")</f>
      </c>
      <c r="O61" s="74">
        <f>IF(AND(P60&gt;=$AH$5,$P$15=$AH$4),".","")</f>
      </c>
      <c r="P61" s="70">
        <f>IF(AND($S$15&lt;=$AH$4,S60&lt;=$AH$5,D60=$AH$3),".","")</f>
      </c>
      <c r="Q61" s="74">
        <f>IF(AND(S60&gt;=$AH$5,$S$15=$AH$4),".","")</f>
      </c>
      <c r="R61" s="72">
        <f>IF(AND(S60&gt;=$AH$5,$S$15=$AH$4),".","")</f>
      </c>
      <c r="S61" s="73">
        <f>IF(AND($V$15&lt;=$AH$4,V60&lt;=$AH$5,D60=$AH$3),".","")</f>
      </c>
      <c r="T61" s="72">
        <f>IF(AND(V60&gt;=$AH$5,$V$15=$AH$4),".","")</f>
      </c>
      <c r="U61" s="74">
        <f>IF(AND(V60&gt;=$AH$5,$V$15=$AH$4),".","")</f>
      </c>
      <c r="V61" s="70">
        <f>IF(AND($Y$15&lt;=$AH$4,Y60&lt;=$AH$5,D60=$AH$3),".","")</f>
      </c>
      <c r="W61" s="74">
        <f>IF(AND(Y60&gt;=$AH$5,$Y$15=$AH$4),".","")</f>
      </c>
      <c r="X61" s="72">
        <f>IF(AND(Y60&gt;=$AH$5,$Y$15=$AH$4),".","")</f>
      </c>
      <c r="Y61" s="73">
        <f>IF(AND($AB$15&lt;=$AH$4,AB60&lt;=$AH$5,D60=$AH$3),".","")</f>
      </c>
      <c r="Z61" s="72">
        <f>IF(AND(AB60&gt;=$AH$5,$AB$15=$AH$4),".","")</f>
      </c>
      <c r="AA61" s="74">
        <f>IF(AND(AB60&gt;=$AH$5,$AB$15=$AH$4),".","")</f>
      </c>
      <c r="AB61" s="70">
        <f>IF(AND($AE$15&lt;=$AH$4,AE60&lt;=$AH$5,D60=$AH$3),".","")</f>
      </c>
      <c r="AC61" s="74">
        <f>IF(AND(AE60&gt;=$AH$5,$AE$15=$AH$4),".","")</f>
      </c>
      <c r="AD61" s="72">
        <f>IF(AND(AE60&gt;=$AH$5,$AE$15=$AH$4),".","")</f>
      </c>
      <c r="AE61" s="73">
        <f>IF(AND($AH$15&lt;=$AH$4,AH60&lt;=$AH$5,D60=$AH$3),".","")</f>
      </c>
      <c r="AF61" s="72">
        <f>IF(AND(AH60&gt;=$AH$5,$AH$15=$AH$4),".","")</f>
      </c>
      <c r="AG61" s="74">
        <f>IF(AND(AH60&gt;=$AH$5,$AH$15=$AH$4),".","")</f>
      </c>
      <c r="AH61" s="70">
        <f>IF(AND($AK$15&lt;=$AH$4,AK60&lt;=$AH$5,D60=$AH$3),".","")</f>
      </c>
      <c r="AI61" s="74">
        <f>IF(AND(AK60&gt;=$AH$5,$AK$15=$AH$4),".","")</f>
      </c>
      <c r="AJ61" s="72">
        <f>IF(AND(AK60&gt;=$AH$5,$AK$15=$AH$4),".","")</f>
      </c>
      <c r="AK61" s="110"/>
      <c r="AL61" s="82"/>
      <c r="AM61" s="82"/>
      <c r="AN61" s="83"/>
      <c r="AO61" s="82"/>
      <c r="AP61" s="82"/>
      <c r="AQ61" s="82"/>
      <c r="AR61" s="82"/>
      <c r="AS61" s="82"/>
      <c r="AT61" s="82"/>
    </row>
    <row r="62" spans="1:46" s="67" customFormat="1" ht="2.25" customHeight="1">
      <c r="A62" s="105"/>
      <c r="B62" s="60">
        <f>IF($AH$3&gt;=D63,".","")</f>
      </c>
      <c r="C62" s="61">
        <f>IF($AH$3&gt;=D63,".","")</f>
      </c>
      <c r="D62" s="62">
        <f>IF(AND($G$15&lt;=$AH$4,G63&lt;=$AH$5,D63=$AH$3),".","")</f>
      </c>
      <c r="E62" s="63">
        <f>IF(AND(G63&gt;=$AH$5,$G$15=$AH$4),".","")</f>
      </c>
      <c r="F62" s="64">
        <f>IF(AND(G63&gt;=$AH$5,$G$15=$AH$4),".","")</f>
      </c>
      <c r="G62" s="65">
        <f>IF(AND($J$15&lt;=$AH$4,J63&lt;=$AH$5,D63=$AH$3),".","")</f>
      </c>
      <c r="H62" s="64">
        <f>IF(AND(J63&gt;=$AH$5,$J$15=$AH$4),".","")</f>
      </c>
      <c r="I62" s="66">
        <f>IF(AND(J63&gt;=$AH$5,$J$15=$AH$4),".","")</f>
      </c>
      <c r="J62" s="62">
        <f>IF(AND($M$15&lt;=$AH$4,M63&lt;=$AH$5,D63=$AH$3),".","")</f>
      </c>
      <c r="K62" s="66">
        <f>IF(AND(M63&gt;=$AH$5,$M$15=$AH$4),".","")</f>
      </c>
      <c r="L62" s="64">
        <f>IF(AND(M63&gt;=$AH$5,$M$15=$AH$4),".","")</f>
      </c>
      <c r="M62" s="65">
        <f>IF(AND($P$15&lt;=$AH$4,P63&lt;=$AH$5,D63=$AH$3),".","")</f>
      </c>
      <c r="N62" s="64">
        <f>IF(AND(P63&gt;=$AH$5,$P$15=$AH$4),".","")</f>
      </c>
      <c r="O62" s="66">
        <f>IF(AND(P63&gt;=$AH$5,$P$15=$AH$4),".","")</f>
      </c>
      <c r="P62" s="62">
        <f>IF(AND($S$15&lt;=$AH$4,S63&lt;=$AH$5,D63=$AH$3),".","")</f>
      </c>
      <c r="Q62" s="66">
        <f>IF(AND(S63&gt;=$AH$5,$S$15=$AH$4),".","")</f>
      </c>
      <c r="R62" s="64">
        <f>IF(AND(S63&gt;=$AH$5,$S$15=$AH$4),".","")</f>
      </c>
      <c r="S62" s="65">
        <f>IF(AND($V$15&lt;=$AH$4,V63&lt;=$AH$5,D63=$AH$3),".","")</f>
      </c>
      <c r="T62" s="64">
        <f>IF(AND(V63&gt;=$AH$5,$V$15=$AH$4),".","")</f>
      </c>
      <c r="U62" s="66">
        <f>IF(AND(V63&gt;=$AH$5,$V$15=$AH$4),".","")</f>
      </c>
      <c r="V62" s="62">
        <f>IF(AND($Y$15&lt;=$AH$4,Y63&lt;=$AH$5,D63=$AH$3),".","")</f>
      </c>
      <c r="W62" s="66">
        <f>IF(AND(Y63&gt;=$AH$5,$Y$15=$AH$4),".","")</f>
      </c>
      <c r="X62" s="64">
        <f>IF(AND(Y63&gt;=$AH$5,$Y$15=$AH$4),".","")</f>
      </c>
      <c r="Y62" s="65">
        <f>IF(AND($AB$15&lt;=$AH$4,AB63&lt;=$AH$5,D63=$AH$3),".","")</f>
      </c>
      <c r="Z62" s="64">
        <f>IF(AND(AB63&gt;=$AH$5,$AB$15=$AH$4),".","")</f>
      </c>
      <c r="AA62" s="66">
        <f>IF(AND(AB63&gt;=$AH$5,$AB$15=$AH$4),".","")</f>
      </c>
      <c r="AB62" s="62">
        <f>IF(AND($AE$15&lt;=$AH$4,AE63&lt;=$AH$5,D63=$AH$3),".","")</f>
      </c>
      <c r="AC62" s="66">
        <f>IF(AND(AE63&gt;=$AH$5,$AE$15=$AH$4),".","")</f>
      </c>
      <c r="AD62" s="64">
        <f>IF(AND(AE63&gt;=$AH$5,$AE$15=$AH$4),".","")</f>
      </c>
      <c r="AE62" s="65">
        <f>IF(AND($AH$15&lt;=$AH$4,AH63&lt;=$AH$5,D63=$AH$3),".","")</f>
      </c>
      <c r="AF62" s="64">
        <f>IF(AND(AH63&gt;=$AH$5,$AH$15=$AH$4),".","")</f>
      </c>
      <c r="AG62" s="66">
        <f>IF(AND(AH63&gt;=$AH$5,$AH$15=$AH$4),".","")</f>
      </c>
      <c r="AH62" s="62">
        <f>IF(AND($AK$15&lt;=$AH$4,AK63&lt;=$AH$5,D63=$AH$3),".","")</f>
      </c>
      <c r="AI62" s="66">
        <f>IF(AND(AK63&gt;=$AH$5,$AK$15=$AH$4),".","")</f>
      </c>
      <c r="AJ62" s="64">
        <f>IF(AND(AK63&gt;=$AH$5,$AK$15=$AH$4),".","")</f>
      </c>
      <c r="AK62" s="106"/>
      <c r="AL62" s="79"/>
      <c r="AM62" s="79"/>
      <c r="AN62" s="80"/>
      <c r="AO62" s="79"/>
      <c r="AP62" s="79"/>
      <c r="AQ62" s="79"/>
      <c r="AR62" s="79"/>
      <c r="AS62" s="79"/>
      <c r="AT62" s="79"/>
    </row>
    <row r="63" spans="1:46" ht="11.25" customHeight="1">
      <c r="A63" s="107">
        <f>TAN(ACOS(D63))</f>
        <v>0.8819171036881968</v>
      </c>
      <c r="B63" s="52">
        <f>IF($AH$3&gt;=D63,"y","")</f>
      </c>
      <c r="C63" s="26">
        <f>IF($AH$3&gt;=D63,"y","")</f>
      </c>
      <c r="D63" s="18">
        <v>0.75</v>
      </c>
      <c r="E63" s="59">
        <f>IF(AND(G63&gt;=$AH$5,$G$15=$AH$4),"y","")</f>
      </c>
      <c r="F63" s="30">
        <f>IF(AND(G63&gt;=$AH$5,$G$15=$AH$4),"y","")</f>
      </c>
      <c r="G63" s="10">
        <f>TAN(ACOS(D63))-TAN(ACOS($G$15))</f>
        <v>0.13191710368819698</v>
      </c>
      <c r="H63" s="30">
        <f>IF(AND(J63&gt;=$AH$5,$J$15=$AH$4),"y","")</f>
      </c>
      <c r="I63" s="28">
        <f>IF(AND(J63&gt;=$AH$5,$J$15=$AH$4),"y","")</f>
      </c>
      <c r="J63" s="54">
        <f>TAN(ACOS(D63))-TAN(ACOS($J$15))</f>
        <v>0.18391280996848036</v>
      </c>
      <c r="K63" s="28">
        <f>IF(AND(M63&gt;=$AH$5,$M$15=$AH$4),"y","")</f>
      </c>
      <c r="L63" s="30">
        <f>IF(AND(M63&gt;=$AH$5,$M$15=$AH$4),"y","")</f>
      </c>
      <c r="M63" s="10">
        <f>TAN(ACOS(D63))-TAN(ACOS($M$15))</f>
        <v>0.2621727652850945</v>
      </c>
      <c r="N63" s="30">
        <f>IF(AND(P63&gt;=$AH$5,$P$15=$AH$4),"y","")</f>
      </c>
      <c r="O63" s="28">
        <f>IF(AND(P63&gt;=$AH$5,$P$15=$AH$4),"y","")</f>
      </c>
      <c r="P63" s="54">
        <f>TAN(ACOS(D63))-TAN(ACOS($P$15))</f>
        <v>0.34217428155010987</v>
      </c>
      <c r="Q63" s="28">
        <f>IF(AND(S63&gt;=$AH$5,$S$15=$AH$4),"y","")</f>
      </c>
      <c r="R63" s="30">
        <f>IF(AND(S63&gt;=$AH$5,$S$15=$AH$4),"y","")</f>
      </c>
      <c r="S63" s="10">
        <f>TAN(ACOS(D63))-TAN(ACOS($S$15))</f>
        <v>0.3975949988503442</v>
      </c>
      <c r="T63" s="30">
        <f>IF(AND(V63&gt;=$AH$5,$V$15=$AH$4),"y","")</f>
      </c>
      <c r="U63" s="28">
        <f>IF(AND(V63&gt;=$AH$5,$V$15=$AH$4),"y","")</f>
      </c>
      <c r="V63" s="54">
        <f>TAN(ACOS(D63))-TAN(ACOS($V$15))</f>
        <v>0.45591888755199217</v>
      </c>
      <c r="W63" s="28">
        <f>IF(AND(Y63&gt;=$AH$5,$Y$15=$AH$4),"y","")</f>
      </c>
      <c r="X63" s="30">
        <f>IF(AND(Y63&gt;=$AH$5,$Y$15=$AH$4),"y","")</f>
      </c>
      <c r="Y63" s="10">
        <f>TAN(ACOS(D63))-TAN(ACOS($Y$15))</f>
        <v>0.5189655694492183</v>
      </c>
      <c r="Z63" s="30">
        <f>IF(AND(AB63&gt;=$AH$5,$AB$15=$AH$4),"y","")</f>
      </c>
      <c r="AA63" s="28">
        <f>IF(AND(AB63&gt;=$AH$5,$AB$15=$AH$4),"y","")</f>
      </c>
      <c r="AB63" s="54">
        <f>TAN(ACOS(D63))-TAN(ACOS($AB$15))</f>
        <v>0.5532329985093336</v>
      </c>
      <c r="AC63" s="28">
        <f>IF(AND(AE63&gt;=$AH$5,$AE$15=$AH$4),"y","")</f>
      </c>
      <c r="AD63" s="30">
        <f>IF(AND(AE63&gt;=$AH$5,$AE$15=$AH$4),"y","")</f>
      </c>
      <c r="AE63" s="10">
        <f>TAN(ACOS(D63))-TAN(ACOS($AE$15))</f>
        <v>0.5902504370215299</v>
      </c>
      <c r="AF63" s="30">
        <f>IF(AND(AH63&gt;=$AH$5,$AH$15=$AH$4),"y","")</f>
      </c>
      <c r="AG63" s="28">
        <f>IF(AND(AH63&gt;=$AH$5,$AH$15=$AH$4),"y","")</f>
      </c>
      <c r="AH63" s="54">
        <f>TAN(ACOS(D63))-TAN(ACOS($AH$15))</f>
        <v>0.6788584430541926</v>
      </c>
      <c r="AI63" s="28">
        <f>IF(AND(AK63&gt;=$AH$5,$AK$15=$AH$4),"y","")</f>
      </c>
      <c r="AJ63" s="30">
        <f>IF(AND(AK63&gt;=$AH$5,$AK$15=$AH$4),"y","")</f>
      </c>
      <c r="AK63" s="108">
        <f>TAN(ACOS(D63))-TAN(ACOS($AK$15))</f>
        <v>0.8819171036881968</v>
      </c>
      <c r="AL63" s="43"/>
      <c r="AM63" s="43"/>
      <c r="AN63" s="43"/>
      <c r="AO63" s="43"/>
      <c r="AP63" s="43"/>
      <c r="AQ63" s="43"/>
      <c r="AR63" s="43"/>
      <c r="AS63" s="43"/>
      <c r="AT63" s="43"/>
    </row>
    <row r="64" spans="1:46" s="75" customFormat="1" ht="2.25" customHeight="1" thickBot="1">
      <c r="A64" s="109"/>
      <c r="B64" s="68">
        <f>IF($AH$3&gt;=D63,".","")</f>
      </c>
      <c r="C64" s="69">
        <f>IF($AH$3&gt;=D63,".","")</f>
      </c>
      <c r="D64" s="70">
        <f>IF(AND($G$15&lt;=$AH$4,G63&lt;=$AH$5,D63=$AH$3),".","")</f>
      </c>
      <c r="E64" s="71">
        <f>IF(AND(G63&gt;=$AH$5,$G$15=$AH$4),".","")</f>
      </c>
      <c r="F64" s="72">
        <f>IF(AND(G63&gt;=$AH$5,$G$15=$AH$4),".","")</f>
      </c>
      <c r="G64" s="73">
        <f>IF(AND($J$15&lt;=$AH$4,J63&lt;=$AH$5,D63=$AH$3),".","")</f>
      </c>
      <c r="H64" s="72">
        <f>IF(AND(J63&gt;=$AH$5,$J$15=$AH$4),".","")</f>
      </c>
      <c r="I64" s="74">
        <f>IF(AND(J63&gt;=$AH$5,$J$15=$AH$4),".","")</f>
      </c>
      <c r="J64" s="70">
        <f>IF(AND($M$15&lt;=$AH$4,M63&lt;=$AH$5,D63=$AH$3),".","")</f>
      </c>
      <c r="K64" s="74">
        <f>IF(AND(M63&gt;=$AH$5,$M$15=$AH$4),".","")</f>
      </c>
      <c r="L64" s="72">
        <f>IF(AND(M63&gt;=$AH$5,$M$15=$AH$4),".","")</f>
      </c>
      <c r="M64" s="73">
        <f>IF(AND($P$15&lt;=$AH$4,P63&lt;=$AH$5,D63=$AH$3),".","")</f>
      </c>
      <c r="N64" s="72">
        <f>IF(AND(P63&gt;=$AH$5,$P$15=$AH$4),".","")</f>
      </c>
      <c r="O64" s="74">
        <f>IF(AND(P63&gt;=$AH$5,$P$15=$AH$4),".","")</f>
      </c>
      <c r="P64" s="70">
        <f>IF(AND($S$15&lt;=$AH$4,S63&lt;=$AH$5,D63=$AH$3),".","")</f>
      </c>
      <c r="Q64" s="74">
        <f>IF(AND(S63&gt;=$AH$5,$S$15=$AH$4),".","")</f>
      </c>
      <c r="R64" s="72">
        <f>IF(AND(S63&gt;=$AH$5,$S$15=$AH$4),".","")</f>
      </c>
      <c r="S64" s="73">
        <f>IF(AND($V$15&lt;=$AH$4,V63&lt;=$AH$5,D63=$AH$3),".","")</f>
      </c>
      <c r="T64" s="72">
        <f>IF(AND(V63&gt;=$AH$5,$V$15=$AH$4),".","")</f>
      </c>
      <c r="U64" s="74">
        <f>IF(AND(V63&gt;=$AH$5,$V$15=$AH$4),".","")</f>
      </c>
      <c r="V64" s="70">
        <f>IF(AND($Y$15&lt;=$AH$4,Y63&lt;=$AH$5,D63=$AH$3),".","")</f>
      </c>
      <c r="W64" s="74">
        <f>IF(AND(Y63&gt;=$AH$5,$Y$15=$AH$4),".","")</f>
      </c>
      <c r="X64" s="72">
        <f>IF(AND(Y63&gt;=$AH$5,$Y$15=$AH$4),".","")</f>
      </c>
      <c r="Y64" s="73">
        <f>IF(AND($AB$15&lt;=$AH$4,AB63&lt;=$AH$5,D63=$AH$3),".","")</f>
      </c>
      <c r="Z64" s="72">
        <f>IF(AND(AB63&gt;=$AH$5,$AB$15=$AH$4),".","")</f>
      </c>
      <c r="AA64" s="74">
        <f>IF(AND(AB63&gt;=$AH$5,$AB$15=$AH$4),".","")</f>
      </c>
      <c r="AB64" s="70">
        <f>IF(AND($AE$15&lt;=$AH$4,AE63&lt;=$AH$5,D63=$AH$3),".","")</f>
      </c>
      <c r="AC64" s="74">
        <f>IF(AND(AE63&gt;=$AH$5,$AE$15=$AH$4),".","")</f>
      </c>
      <c r="AD64" s="72">
        <f>IF(AND(AE63&gt;=$AH$5,$AE$15=$AH$4),".","")</f>
      </c>
      <c r="AE64" s="73">
        <f>IF(AND($AH$15&lt;=$AH$4,AH63&lt;=$AH$5,D63=$AH$3),".","")</f>
      </c>
      <c r="AF64" s="72">
        <f>IF(AND(AH63&gt;=$AH$5,$AH$15=$AH$4),".","")</f>
      </c>
      <c r="AG64" s="74">
        <f>IF(AND(AH63&gt;=$AH$5,$AH$15=$AH$4),".","")</f>
      </c>
      <c r="AH64" s="70">
        <f>IF(AND($AK$15&lt;=$AH$4,AK63&lt;=$AH$5,D63=$AH$3),".","")</f>
      </c>
      <c r="AI64" s="74">
        <f>IF(AND(AK63&gt;=$AH$5,$AK$15=$AH$4),".","")</f>
      </c>
      <c r="AJ64" s="72">
        <f>IF(AND(AK63&gt;=$AH$5,$AK$15=$AH$4),".","")</f>
      </c>
      <c r="AK64" s="110"/>
      <c r="AL64" s="82"/>
      <c r="AM64" s="82"/>
      <c r="AN64" s="83"/>
      <c r="AO64" s="82"/>
      <c r="AP64" s="82"/>
      <c r="AQ64" s="82"/>
      <c r="AR64" s="82"/>
      <c r="AS64" s="82"/>
      <c r="AT64" s="82"/>
    </row>
    <row r="65" spans="1:46" s="67" customFormat="1" ht="2.25" customHeight="1">
      <c r="A65" s="105"/>
      <c r="B65" s="60">
        <f>IF($AH$3&gt;=D66,".","")</f>
      </c>
      <c r="C65" s="61">
        <f>IF($AH$3&gt;=D66,".","")</f>
      </c>
      <c r="D65" s="62">
        <f>IF(AND($G$15&lt;=$AH$4,G66&lt;=$AH$5,D66=$AH$3),".","")</f>
      </c>
      <c r="E65" s="63">
        <f>IF(AND(G66&gt;=$AH$5,$G$15=$AH$4),".","")</f>
      </c>
      <c r="F65" s="64">
        <f>IF(AND(G66&gt;=$AH$5,$G$15=$AH$4),".","")</f>
      </c>
      <c r="G65" s="65">
        <f>IF(AND($J$15&lt;=$AH$4,J66&lt;=$AH$5,D66=$AH$3),".","")</f>
      </c>
      <c r="H65" s="64">
        <f>IF(AND(J66&gt;=$AH$5,$J$15=$AH$4),".","")</f>
      </c>
      <c r="I65" s="66">
        <f>IF(AND(J66&gt;=$AH$5,$J$15=$AH$4),".","")</f>
      </c>
      <c r="J65" s="62">
        <f>IF(AND($M$15&lt;=$AH$4,M66&lt;=$AH$5,D66=$AH$3),".","")</f>
      </c>
      <c r="K65" s="66">
        <f>IF(AND(M66&gt;=$AH$5,$M$15=$AH$4),".","")</f>
      </c>
      <c r="L65" s="64">
        <f>IF(AND(M66&gt;=$AH$5,$M$15=$AH$4),".","")</f>
      </c>
      <c r="M65" s="65">
        <f>IF(AND($P$15&lt;=$AH$4,P66&lt;=$AH$5,D66=$AH$3),".","")</f>
      </c>
      <c r="N65" s="64">
        <f>IF(AND(P66&gt;=$AH$5,$P$15=$AH$4),".","")</f>
      </c>
      <c r="O65" s="66">
        <f>IF(AND(P66&gt;=$AH$5,$P$15=$AH$4),".","")</f>
      </c>
      <c r="P65" s="62">
        <f>IF(AND($S$15&lt;=$AH$4,S66&lt;=$AH$5,D66=$AH$3),".","")</f>
      </c>
      <c r="Q65" s="66">
        <f>IF(AND(S66&gt;=$AH$5,$S$15=$AH$4),".","")</f>
      </c>
      <c r="R65" s="64">
        <f>IF(AND(S66&gt;=$AH$5,$S$15=$AH$4),".","")</f>
      </c>
      <c r="S65" s="65">
        <f>IF(AND($V$15&lt;=$AH$4,V66&lt;=$AH$5,D66=$AH$3),".","")</f>
      </c>
      <c r="T65" s="64">
        <f>IF(AND(V66&gt;=$AH$5,$V$15=$AH$4),".","")</f>
      </c>
      <c r="U65" s="66">
        <f>IF(AND(V66&gt;=$AH$5,$V$15=$AH$4),".","")</f>
      </c>
      <c r="V65" s="62">
        <f>IF(AND($Y$15&lt;=$AH$4,Y66&lt;=$AH$5,D66=$AH$3),".","")</f>
      </c>
      <c r="W65" s="66">
        <f>IF(AND(Y66&gt;=$AH$5,$Y$15=$AH$4),".","")</f>
      </c>
      <c r="X65" s="64">
        <f>IF(AND(Y66&gt;=$AH$5,$Y$15=$AH$4),".","")</f>
      </c>
      <c r="Y65" s="65">
        <f>IF(AND($AB$15&lt;=$AH$4,AB66&lt;=$AH$5,D66=$AH$3),".","")</f>
      </c>
      <c r="Z65" s="64">
        <f>IF(AND(AB66&gt;=$AH$5,$AB$15=$AH$4),".","")</f>
      </c>
      <c r="AA65" s="66">
        <f>IF(AND(AB66&gt;=$AH$5,$AB$15=$AH$4),".","")</f>
      </c>
      <c r="AB65" s="62">
        <f>IF(AND($AE$15&lt;=$AH$4,AE66&lt;=$AH$5,D66=$AH$3),".","")</f>
      </c>
      <c r="AC65" s="66">
        <f>IF(AND(AE66&gt;=$AH$5,$AE$15=$AH$4),".","")</f>
      </c>
      <c r="AD65" s="64">
        <f>IF(AND(AE66&gt;=$AH$5,$AE$15=$AH$4),".","")</f>
      </c>
      <c r="AE65" s="65">
        <f>IF(AND($AH$15&lt;=$AH$4,AH66&lt;=$AH$5,D66=$AH$3),".","")</f>
      </c>
      <c r="AF65" s="64">
        <f>IF(AND(AH66&gt;=$AH$5,$AH$15=$AH$4),".","")</f>
      </c>
      <c r="AG65" s="66">
        <f>IF(AND(AH66&gt;=$AH$5,$AH$15=$AH$4),".","")</f>
      </c>
      <c r="AH65" s="62">
        <f>IF(AND($AK$15&lt;=$AH$4,AK66&lt;=$AH$5,D66=$AH$3),".","")</f>
      </c>
      <c r="AI65" s="66">
        <f>IF(AND(AK66&gt;=$AH$5,$AK$15=$AH$4),".","")</f>
      </c>
      <c r="AJ65" s="64">
        <f>IF(AND(AK66&gt;=$AH$5,$AK$15=$AH$4),".","")</f>
      </c>
      <c r="AK65" s="106"/>
      <c r="AL65" s="79"/>
      <c r="AM65" s="79"/>
      <c r="AN65" s="80"/>
      <c r="AO65" s="79"/>
      <c r="AP65" s="79"/>
      <c r="AQ65" s="79"/>
      <c r="AR65" s="79"/>
      <c r="AS65" s="79"/>
      <c r="AT65" s="79"/>
    </row>
    <row r="66" spans="1:46" ht="11.25" customHeight="1">
      <c r="A66" s="107">
        <f>TAN(ACOS(D66))</f>
        <v>0.855161937330101</v>
      </c>
      <c r="B66" s="52">
        <f>IF($AH$3&gt;=D66,"y","")</f>
      </c>
      <c r="C66" s="26">
        <f>IF($AH$3&gt;=D66,"y","")</f>
      </c>
      <c r="D66" s="18">
        <v>0.76</v>
      </c>
      <c r="E66" s="59">
        <f>IF(AND(G66&gt;=$AH$5,$G$15=$AH$4),"y","")</f>
      </c>
      <c r="F66" s="30">
        <f>IF(AND(G66&gt;=$AH$5,$G$15=$AH$4),"y","")</f>
      </c>
      <c r="G66" s="10">
        <f>TAN(ACOS(D66))-TAN(ACOS($G$15))</f>
        <v>0.10516193733010126</v>
      </c>
      <c r="H66" s="30">
        <f>IF(AND(J66&gt;=$AH$5,$J$15=$AH$4),"y","")</f>
      </c>
      <c r="I66" s="28">
        <f>IF(AND(J66&gt;=$AH$5,$J$15=$AH$4),"y","")</f>
      </c>
      <c r="J66" s="54">
        <f>TAN(ACOS(D66))-TAN(ACOS($J$15))</f>
        <v>0.15715764361038465</v>
      </c>
      <c r="K66" s="28">
        <f>IF(AND(M66&gt;=$AH$5,$M$15=$AH$4),"y","")</f>
      </c>
      <c r="L66" s="30">
        <f>IF(AND(M66&gt;=$AH$5,$M$15=$AH$4),"y","")</f>
      </c>
      <c r="M66" s="10">
        <f>TAN(ACOS(D66))-TAN(ACOS($M$15))</f>
        <v>0.23541759892699876</v>
      </c>
      <c r="N66" s="30">
        <f>IF(AND(P66&gt;=$AH$5,$P$15=$AH$4),"y","")</f>
      </c>
      <c r="O66" s="28">
        <f>IF(AND(P66&gt;=$AH$5,$P$15=$AH$4),"y","")</f>
      </c>
      <c r="P66" s="54">
        <f>TAN(ACOS(D66))-TAN(ACOS($P$15))</f>
        <v>0.31541911519201415</v>
      </c>
      <c r="Q66" s="28">
        <f>IF(AND(S66&gt;=$AH$5,$S$15=$AH$4),"y","")</f>
      </c>
      <c r="R66" s="30">
        <f>IF(AND(S66&gt;=$AH$5,$S$15=$AH$4),"y","")</f>
      </c>
      <c r="S66" s="10">
        <f>TAN(ACOS(D66))-TAN(ACOS($S$15))</f>
        <v>0.3708398324922485</v>
      </c>
      <c r="T66" s="30">
        <f>IF(AND(V66&gt;=$AH$5,$V$15=$AH$4),"y","")</f>
      </c>
      <c r="U66" s="28">
        <f>IF(AND(V66&gt;=$AH$5,$V$15=$AH$4),"y","")</f>
      </c>
      <c r="V66" s="54">
        <f>TAN(ACOS(D66))-TAN(ACOS($V$15))</f>
        <v>0.42916372119389645</v>
      </c>
      <c r="W66" s="28">
        <f>IF(AND(Y66&gt;=$AH$5,$Y$15=$AH$4),"y","")</f>
      </c>
      <c r="X66" s="30">
        <f>IF(AND(Y66&gt;=$AH$5,$Y$15=$AH$4),"y","")</f>
      </c>
      <c r="Y66" s="10">
        <f>TAN(ACOS(D66))-TAN(ACOS($Y$15))</f>
        <v>0.4922104030911227</v>
      </c>
      <c r="Z66" s="30">
        <f>IF(AND(AB66&gt;=$AH$5,$AB$15=$AH$4),"y","")</f>
      </c>
      <c r="AA66" s="28">
        <f>IF(AND(AB66&gt;=$AH$5,$AB$15=$AH$4),"y","")</f>
      </c>
      <c r="AB66" s="54">
        <f>TAN(ACOS(D66))-TAN(ACOS($AB$15))</f>
        <v>0.5264778321512378</v>
      </c>
      <c r="AC66" s="28">
        <f>IF(AND(AE66&gt;=$AH$5,$AE$15=$AH$4),"y","")</f>
      </c>
      <c r="AD66" s="30">
        <f>IF(AND(AE66&gt;=$AH$5,$AE$15=$AH$4),"y","")</f>
      </c>
      <c r="AE66" s="10">
        <f>TAN(ACOS(D66))-TAN(ACOS($AE$15))</f>
        <v>0.5634952706634342</v>
      </c>
      <c r="AF66" s="30">
        <f>IF(AND(AH66&gt;=$AH$5,$AH$15=$AH$4),"y","")</f>
      </c>
      <c r="AG66" s="28">
        <f>IF(AND(AH66&gt;=$AH$5,$AH$15=$AH$4),"y","")</f>
      </c>
      <c r="AH66" s="54">
        <f>TAN(ACOS(D66))-TAN(ACOS($AH$15))</f>
        <v>0.6521032766960968</v>
      </c>
      <c r="AI66" s="28">
        <f>IF(AND(AK66&gt;=$AH$5,$AK$15=$AH$4),"y","")</f>
      </c>
      <c r="AJ66" s="30">
        <f>IF(AND(AK66&gt;=$AH$5,$AK$15=$AH$4),"y","")</f>
      </c>
      <c r="AK66" s="108">
        <f>TAN(ACOS(D66))-TAN(ACOS($AK$15))</f>
        <v>0.855161937330101</v>
      </c>
      <c r="AL66" s="43"/>
      <c r="AM66" s="43"/>
      <c r="AN66" s="43"/>
      <c r="AO66" s="43"/>
      <c r="AP66" s="43"/>
      <c r="AQ66" s="43"/>
      <c r="AR66" s="43"/>
      <c r="AS66" s="43"/>
      <c r="AT66" s="43"/>
    </row>
    <row r="67" spans="1:46" s="75" customFormat="1" ht="2.25" customHeight="1" thickBot="1">
      <c r="A67" s="109"/>
      <c r="B67" s="68">
        <f>IF($AH$3&gt;=D66,".","")</f>
      </c>
      <c r="C67" s="69">
        <f>IF($AH$3&gt;=D66,".","")</f>
      </c>
      <c r="D67" s="70">
        <f>IF(AND($G$15&lt;=$AH$4,G66&lt;=$AH$5,D66=$AH$3),".","")</f>
      </c>
      <c r="E67" s="71">
        <f>IF(AND(G66&gt;=$AH$5,$G$15=$AH$4),".","")</f>
      </c>
      <c r="F67" s="72">
        <f>IF(AND(G66&gt;=$AH$5,$G$15=$AH$4),".","")</f>
      </c>
      <c r="G67" s="73">
        <f>IF(AND($J$15&lt;=$AH$4,J66&lt;=$AH$5,D66=$AH$3),".","")</f>
      </c>
      <c r="H67" s="72">
        <f>IF(AND(J66&gt;=$AH$5,$J$15=$AH$4),".","")</f>
      </c>
      <c r="I67" s="74">
        <f>IF(AND(J66&gt;=$AH$5,$J$15=$AH$4),".","")</f>
      </c>
      <c r="J67" s="70">
        <f>IF(AND($M$15&lt;=$AH$4,M66&lt;=$AH$5,D66=$AH$3),".","")</f>
      </c>
      <c r="K67" s="74">
        <f>IF(AND(M66&gt;=$AH$5,$M$15=$AH$4),".","")</f>
      </c>
      <c r="L67" s="72">
        <f>IF(AND(M66&gt;=$AH$5,$M$15=$AH$4),".","")</f>
      </c>
      <c r="M67" s="73">
        <f>IF(AND($P$15&lt;=$AH$4,P66&lt;=$AH$5,D66=$AH$3),".","")</f>
      </c>
      <c r="N67" s="72">
        <f>IF(AND(P66&gt;=$AH$5,$P$15=$AH$4),".","")</f>
      </c>
      <c r="O67" s="74">
        <f>IF(AND(P66&gt;=$AH$5,$P$15=$AH$4),".","")</f>
      </c>
      <c r="P67" s="70">
        <f>IF(AND($S$15&lt;=$AH$4,S66&lt;=$AH$5,D66=$AH$3),".","")</f>
      </c>
      <c r="Q67" s="74">
        <f>IF(AND(S66&gt;=$AH$5,$S$15=$AH$4),".","")</f>
      </c>
      <c r="R67" s="72">
        <f>IF(AND(S66&gt;=$AH$5,$S$15=$AH$4),".","")</f>
      </c>
      <c r="S67" s="73">
        <f>IF(AND($V$15&lt;=$AH$4,V66&lt;=$AH$5,D66=$AH$3),".","")</f>
      </c>
      <c r="T67" s="72">
        <f>IF(AND(V66&gt;=$AH$5,$V$15=$AH$4),".","")</f>
      </c>
      <c r="U67" s="74">
        <f>IF(AND(V66&gt;=$AH$5,$V$15=$AH$4),".","")</f>
      </c>
      <c r="V67" s="70">
        <f>IF(AND($Y$15&lt;=$AH$4,Y66&lt;=$AH$5,D66=$AH$3),".","")</f>
      </c>
      <c r="W67" s="74">
        <f>IF(AND(Y66&gt;=$AH$5,$Y$15=$AH$4),".","")</f>
      </c>
      <c r="X67" s="72">
        <f>IF(AND(Y66&gt;=$AH$5,$Y$15=$AH$4),".","")</f>
      </c>
      <c r="Y67" s="73">
        <f>IF(AND($AB$15&lt;=$AH$4,AB66&lt;=$AH$5,D66=$AH$3),".","")</f>
      </c>
      <c r="Z67" s="72">
        <f>IF(AND(AB66&gt;=$AH$5,$AB$15=$AH$4),".","")</f>
      </c>
      <c r="AA67" s="74">
        <f>IF(AND(AB66&gt;=$AH$5,$AB$15=$AH$4),".","")</f>
      </c>
      <c r="AB67" s="70">
        <f>IF(AND($AE$15&lt;=$AH$4,AE66&lt;=$AH$5,D66=$AH$3),".","")</f>
      </c>
      <c r="AC67" s="74">
        <f>IF(AND(AE66&gt;=$AH$5,$AE$15=$AH$4),".","")</f>
      </c>
      <c r="AD67" s="72">
        <f>IF(AND(AE66&gt;=$AH$5,$AE$15=$AH$4),".","")</f>
      </c>
      <c r="AE67" s="73">
        <f>IF(AND($AH$15&lt;=$AH$4,AH66&lt;=$AH$5,D66=$AH$3),".","")</f>
      </c>
      <c r="AF67" s="72">
        <f>IF(AND(AH66&gt;=$AH$5,$AH$15=$AH$4),".","")</f>
      </c>
      <c r="AG67" s="74">
        <f>IF(AND(AH66&gt;=$AH$5,$AH$15=$AH$4),".","")</f>
      </c>
      <c r="AH67" s="70">
        <f>IF(AND($AK$15&lt;=$AH$4,AK66&lt;=$AH$5,D66=$AH$3),".","")</f>
      </c>
      <c r="AI67" s="74">
        <f>IF(AND(AK66&gt;=$AH$5,$AK$15=$AH$4),".","")</f>
      </c>
      <c r="AJ67" s="72">
        <f>IF(AND(AK66&gt;=$AH$5,$AK$15=$AH$4),".","")</f>
      </c>
      <c r="AK67" s="110"/>
      <c r="AL67" s="82"/>
      <c r="AM67" s="82"/>
      <c r="AN67" s="83"/>
      <c r="AO67" s="82"/>
      <c r="AP67" s="82"/>
      <c r="AQ67" s="82"/>
      <c r="AR67" s="82"/>
      <c r="AS67" s="82"/>
      <c r="AT67" s="82"/>
    </row>
    <row r="68" spans="1:46" s="67" customFormat="1" ht="2.25" customHeight="1">
      <c r="A68" s="105"/>
      <c r="B68" s="60">
        <f>IF($AH$3&gt;=D69,".","")</f>
      </c>
      <c r="C68" s="61">
        <f>IF($AH$3&gt;=D69,".","")</f>
      </c>
      <c r="D68" s="62">
        <f>IF(AND($G$15&lt;=$AH$4,G69&lt;=$AH$5,D69=$AH$3),".","")</f>
      </c>
      <c r="E68" s="63">
        <f>IF(AND(G69&gt;=$AH$5,$G$15=$AH$4),".","")</f>
      </c>
      <c r="F68" s="64">
        <f>IF(AND(G69&gt;=$AH$5,$G$15=$AH$4),".","")</f>
      </c>
      <c r="G68" s="65">
        <f>IF(AND($J$15&lt;=$AH$4,J69&lt;=$AH$5,D69=$AH$3),".","")</f>
      </c>
      <c r="H68" s="64">
        <f>IF(AND(J69&gt;=$AH$5,$J$15=$AH$4),".","")</f>
      </c>
      <c r="I68" s="66">
        <f>IF(AND(J69&gt;=$AH$5,$J$15=$AH$4),".","")</f>
      </c>
      <c r="J68" s="62">
        <f>IF(AND($M$15&lt;=$AH$4,M69&lt;=$AH$5,D69=$AH$3),".","")</f>
      </c>
      <c r="K68" s="66">
        <f>IF(AND(M69&gt;=$AH$5,$M$15=$AH$4),".","")</f>
      </c>
      <c r="L68" s="64">
        <f>IF(AND(M69&gt;=$AH$5,$M$15=$AH$4),".","")</f>
      </c>
      <c r="M68" s="65">
        <f>IF(AND($P$15&lt;=$AH$4,P69&lt;=$AH$5,D69=$AH$3),".","")</f>
      </c>
      <c r="N68" s="64">
        <f>IF(AND(P69&gt;=$AH$5,$P$15=$AH$4),".","")</f>
      </c>
      <c r="O68" s="66">
        <f>IF(AND(P69&gt;=$AH$5,$P$15=$AH$4),".","")</f>
      </c>
      <c r="P68" s="62">
        <f>IF(AND($S$15&lt;=$AH$4,S69&lt;=$AH$5,D69=$AH$3),".","")</f>
      </c>
      <c r="Q68" s="66">
        <f>IF(AND(S69&gt;=$AH$5,$S$15=$AH$4),".","")</f>
      </c>
      <c r="R68" s="64">
        <f>IF(AND(S69&gt;=$AH$5,$S$15=$AH$4),".","")</f>
      </c>
      <c r="S68" s="65">
        <f>IF(AND($V$15&lt;=$AH$4,V69&lt;=$AH$5,D69=$AH$3),".","")</f>
      </c>
      <c r="T68" s="64">
        <f>IF(AND(V69&gt;=$AH$5,$V$15=$AH$4),".","")</f>
      </c>
      <c r="U68" s="66">
        <f>IF(AND(V69&gt;=$AH$5,$V$15=$AH$4),".","")</f>
      </c>
      <c r="V68" s="62">
        <f>IF(AND($Y$15&lt;=$AH$4,Y69&lt;=$AH$5,D69=$AH$3),".","")</f>
      </c>
      <c r="W68" s="66">
        <f>IF(AND(Y69&gt;=$AH$5,$Y$15=$AH$4),".","")</f>
      </c>
      <c r="X68" s="64">
        <f>IF(AND(Y69&gt;=$AH$5,$Y$15=$AH$4),".","")</f>
      </c>
      <c r="Y68" s="65">
        <f>IF(AND($AB$15&lt;=$AH$4,AB69&lt;=$AH$5,D69=$AH$3),".","")</f>
      </c>
      <c r="Z68" s="64">
        <f>IF(AND(AB69&gt;=$AH$5,$AB$15=$AH$4),".","")</f>
      </c>
      <c r="AA68" s="66">
        <f>IF(AND(AB69&gt;=$AH$5,$AB$15=$AH$4),".","")</f>
      </c>
      <c r="AB68" s="62">
        <f>IF(AND($AE$15&lt;=$AH$4,AE69&lt;=$AH$5,D69=$AH$3),".","")</f>
      </c>
      <c r="AC68" s="66">
        <f>IF(AND(AE69&gt;=$AH$5,$AE$15=$AH$4),".","")</f>
      </c>
      <c r="AD68" s="64">
        <f>IF(AND(AE69&gt;=$AH$5,$AE$15=$AH$4),".","")</f>
      </c>
      <c r="AE68" s="65">
        <f>IF(AND($AH$15&lt;=$AH$4,AH69&lt;=$AH$5,D69=$AH$3),".","")</f>
      </c>
      <c r="AF68" s="64">
        <f>IF(AND(AH69&gt;=$AH$5,$AH$15=$AH$4),".","")</f>
      </c>
      <c r="AG68" s="66">
        <f>IF(AND(AH69&gt;=$AH$5,$AH$15=$AH$4),".","")</f>
      </c>
      <c r="AH68" s="62">
        <f>IF(AND($AK$15&lt;=$AH$4,AK69&lt;=$AH$5,D69=$AH$3),".","")</f>
      </c>
      <c r="AI68" s="66">
        <f>IF(AND(AK69&gt;=$AH$5,$AK$15=$AH$4),".","")</f>
      </c>
      <c r="AJ68" s="64">
        <f>IF(AND(AK69&gt;=$AH$5,$AK$15=$AH$4),".","")</f>
      </c>
      <c r="AK68" s="106"/>
      <c r="AL68" s="79"/>
      <c r="AM68" s="79"/>
      <c r="AN68" s="80"/>
      <c r="AO68" s="79"/>
      <c r="AP68" s="79"/>
      <c r="AQ68" s="79"/>
      <c r="AR68" s="79"/>
      <c r="AS68" s="79"/>
      <c r="AT68" s="79"/>
    </row>
    <row r="69" spans="1:46" ht="11.25" customHeight="1">
      <c r="A69" s="107">
        <f>TAN(ACOS(D69))</f>
        <v>0.8286284229064553</v>
      </c>
      <c r="B69" s="52">
        <f>IF($AH$3&gt;=D69,"y","")</f>
      </c>
      <c r="C69" s="26">
        <f>IF($AH$3&gt;=D69,"y","")</f>
      </c>
      <c r="D69" s="18">
        <v>0.77</v>
      </c>
      <c r="E69" s="59">
        <f>IF(AND(G69&gt;=$AH$5,$G$15=$AH$4),"y","")</f>
      </c>
      <c r="F69" s="30">
        <f>IF(AND(G69&gt;=$AH$5,$G$15=$AH$4),"y","")</f>
      </c>
      <c r="G69" s="10">
        <f>TAN(ACOS(D69))-TAN(ACOS($G$15))</f>
        <v>0.07862842290645555</v>
      </c>
      <c r="H69" s="30">
        <f>IF(AND(J69&gt;=$AH$5,$J$15=$AH$4),"y","")</f>
      </c>
      <c r="I69" s="28">
        <f>IF(AND(J69&gt;=$AH$5,$J$15=$AH$4),"y","")</f>
      </c>
      <c r="J69" s="54">
        <f>TAN(ACOS(D69))-TAN(ACOS($J$15))</f>
        <v>0.13062412918673894</v>
      </c>
      <c r="K69" s="28">
        <f>IF(AND(M69&gt;=$AH$5,$M$15=$AH$4),"y","")</f>
      </c>
      <c r="L69" s="30">
        <f>IF(AND(M69&gt;=$AH$5,$M$15=$AH$4),"y","")</f>
      </c>
      <c r="M69" s="10">
        <f>TAN(ACOS(D69))-TAN(ACOS($M$15))</f>
        <v>0.20888408450335305</v>
      </c>
      <c r="N69" s="30">
        <f>IF(AND(P69&gt;=$AH$5,$P$15=$AH$4),"y","")</f>
      </c>
      <c r="O69" s="28">
        <f>IF(AND(P69&gt;=$AH$5,$P$15=$AH$4),"y","")</f>
      </c>
      <c r="P69" s="54">
        <f>TAN(ACOS(D69))-TAN(ACOS($P$15))</f>
        <v>0.28888560076836844</v>
      </c>
      <c r="Q69" s="28">
        <f>IF(AND(S69&gt;=$AH$5,$S$15=$AH$4),"y","")</f>
      </c>
      <c r="R69" s="30">
        <f>IF(AND(S69&gt;=$AH$5,$S$15=$AH$4),"y","")</f>
      </c>
      <c r="S69" s="10">
        <f>TAN(ACOS(D69))-TAN(ACOS($S$15))</f>
        <v>0.3443063180686028</v>
      </c>
      <c r="T69" s="30">
        <f>IF(AND(V69&gt;=$AH$5,$V$15=$AH$4),"y","")</f>
      </c>
      <c r="U69" s="28">
        <f>IF(AND(V69&gt;=$AH$5,$V$15=$AH$4),"y","")</f>
      </c>
      <c r="V69" s="54">
        <f>TAN(ACOS(D69))-TAN(ACOS($V$15))</f>
        <v>0.40263020677025074</v>
      </c>
      <c r="W69" s="28">
        <f>IF(AND(Y69&gt;=$AH$5,$Y$15=$AH$4),"y","")</f>
      </c>
      <c r="X69" s="30">
        <f>IF(AND(Y69&gt;=$AH$5,$Y$15=$AH$4),"y","")</f>
      </c>
      <c r="Y69" s="10">
        <f>TAN(ACOS(D69))-TAN(ACOS($Y$15))</f>
        <v>0.465676888667477</v>
      </c>
      <c r="Z69" s="30">
        <f>IF(AND(AB69&gt;=$AH$5,$AB$15=$AH$4),"y","")</f>
      </c>
      <c r="AA69" s="28">
        <f>IF(AND(AB69&gt;=$AH$5,$AB$15=$AH$4),"y","")</f>
      </c>
      <c r="AB69" s="54">
        <f>TAN(ACOS(D69))-TAN(ACOS($AB$15))</f>
        <v>0.4999443177275921</v>
      </c>
      <c r="AC69" s="28">
        <f>IF(AND(AE69&gt;=$AH$5,$AE$15=$AH$4),"y","")</f>
      </c>
      <c r="AD69" s="30">
        <f>IF(AND(AE69&gt;=$AH$5,$AE$15=$AH$4),"y","")</f>
      </c>
      <c r="AE69" s="10">
        <f>TAN(ACOS(D69))-TAN(ACOS($AE$15))</f>
        <v>0.5369617562397885</v>
      </c>
      <c r="AF69" s="30">
        <f>IF(AND(AH69&gt;=$AH$5,$AH$15=$AH$4),"y","")</f>
      </c>
      <c r="AG69" s="28">
        <f>IF(AND(AH69&gt;=$AH$5,$AH$15=$AH$4),"y","")</f>
      </c>
      <c r="AH69" s="54">
        <f>TAN(ACOS(D69))-TAN(ACOS($AH$15))</f>
        <v>0.6255697622724512</v>
      </c>
      <c r="AI69" s="28">
        <f>IF(AND(AK69&gt;=$AH$5,$AK$15=$AH$4),"y","")</f>
      </c>
      <c r="AJ69" s="30">
        <f>IF(AND(AK69&gt;=$AH$5,$AK$15=$AH$4),"y","")</f>
      </c>
      <c r="AK69" s="108">
        <f>TAN(ACOS(D69))-TAN(ACOS($AK$15))</f>
        <v>0.8286284229064553</v>
      </c>
      <c r="AL69" s="43"/>
      <c r="AM69" s="43"/>
      <c r="AN69" s="43"/>
      <c r="AO69" s="43"/>
      <c r="AP69" s="43"/>
      <c r="AQ69" s="43"/>
      <c r="AR69" s="43"/>
      <c r="AS69" s="43"/>
      <c r="AT69" s="43"/>
    </row>
    <row r="70" spans="1:46" s="75" customFormat="1" ht="2.25" customHeight="1" thickBot="1">
      <c r="A70" s="109"/>
      <c r="B70" s="68">
        <f>IF($AH$3&gt;=D69,".","")</f>
      </c>
      <c r="C70" s="69">
        <f>IF($AH$3&gt;=D69,".","")</f>
      </c>
      <c r="D70" s="70">
        <f>IF(AND($G$15&lt;=$AH$4,G69&lt;=$AH$5,D69=$AH$3),".","")</f>
      </c>
      <c r="E70" s="71">
        <f>IF(AND(G69&gt;=$AH$5,$G$15=$AH$4),".","")</f>
      </c>
      <c r="F70" s="72">
        <f>IF(AND(G69&gt;=$AH$5,$G$15=$AH$4),".","")</f>
      </c>
      <c r="G70" s="73">
        <f>IF(AND($J$15&lt;=$AH$4,J69&lt;=$AH$5,D69=$AH$3),".","")</f>
      </c>
      <c r="H70" s="72">
        <f>IF(AND(J69&gt;=$AH$5,$J$15=$AH$4),".","")</f>
      </c>
      <c r="I70" s="74">
        <f>IF(AND(J69&gt;=$AH$5,$J$15=$AH$4),".","")</f>
      </c>
      <c r="J70" s="70">
        <f>IF(AND($M$15&lt;=$AH$4,M69&lt;=$AH$5,D69=$AH$3),".","")</f>
      </c>
      <c r="K70" s="74">
        <f>IF(AND(M69&gt;=$AH$5,$M$15=$AH$4),".","")</f>
      </c>
      <c r="L70" s="72">
        <f>IF(AND(M69&gt;=$AH$5,$M$15=$AH$4),".","")</f>
      </c>
      <c r="M70" s="73">
        <f>IF(AND($P$15&lt;=$AH$4,P69&lt;=$AH$5,D69=$AH$3),".","")</f>
      </c>
      <c r="N70" s="72">
        <f>IF(AND(P69&gt;=$AH$5,$P$15=$AH$4),".","")</f>
      </c>
      <c r="O70" s="74">
        <f>IF(AND(P69&gt;=$AH$5,$P$15=$AH$4),".","")</f>
      </c>
      <c r="P70" s="70">
        <f>IF(AND($S$15&lt;=$AH$4,S69&lt;=$AH$5,D69=$AH$3),".","")</f>
      </c>
      <c r="Q70" s="74">
        <f>IF(AND(S69&gt;=$AH$5,$S$15=$AH$4),".","")</f>
      </c>
      <c r="R70" s="72">
        <f>IF(AND(S69&gt;=$AH$5,$S$15=$AH$4),".","")</f>
      </c>
      <c r="S70" s="73">
        <f>IF(AND($V$15&lt;=$AH$4,V69&lt;=$AH$5,D69=$AH$3),".","")</f>
      </c>
      <c r="T70" s="72">
        <f>IF(AND(V69&gt;=$AH$5,$V$15=$AH$4),".","")</f>
      </c>
      <c r="U70" s="74">
        <f>IF(AND(V69&gt;=$AH$5,$V$15=$AH$4),".","")</f>
      </c>
      <c r="V70" s="70">
        <f>IF(AND($Y$15&lt;=$AH$4,Y69&lt;=$AH$5,D69=$AH$3),".","")</f>
      </c>
      <c r="W70" s="74">
        <f>IF(AND(Y69&gt;=$AH$5,$Y$15=$AH$4),".","")</f>
      </c>
      <c r="X70" s="72">
        <f>IF(AND(Y69&gt;=$AH$5,$Y$15=$AH$4),".","")</f>
      </c>
      <c r="Y70" s="73">
        <f>IF(AND($AB$15&lt;=$AH$4,AB69&lt;=$AH$5,D69=$AH$3),".","")</f>
      </c>
      <c r="Z70" s="72">
        <f>IF(AND(AB69&gt;=$AH$5,$AB$15=$AH$4),".","")</f>
      </c>
      <c r="AA70" s="74">
        <f>IF(AND(AB69&gt;=$AH$5,$AB$15=$AH$4),".","")</f>
      </c>
      <c r="AB70" s="70">
        <f>IF(AND($AE$15&lt;=$AH$4,AE69&lt;=$AH$5,D69=$AH$3),".","")</f>
      </c>
      <c r="AC70" s="74">
        <f>IF(AND(AE69&gt;=$AH$5,$AE$15=$AH$4),".","")</f>
      </c>
      <c r="AD70" s="72">
        <f>IF(AND(AE69&gt;=$AH$5,$AE$15=$AH$4),".","")</f>
      </c>
      <c r="AE70" s="73">
        <f>IF(AND($AH$15&lt;=$AH$4,AH69&lt;=$AH$5,D69=$AH$3),".","")</f>
      </c>
      <c r="AF70" s="72">
        <f>IF(AND(AH69&gt;=$AH$5,$AH$15=$AH$4),".","")</f>
      </c>
      <c r="AG70" s="74">
        <f>IF(AND(AH69&gt;=$AH$5,$AH$15=$AH$4),".","")</f>
      </c>
      <c r="AH70" s="70">
        <f>IF(AND($AK$15&lt;=$AH$4,AK69&lt;=$AH$5,D69=$AH$3),".","")</f>
      </c>
      <c r="AI70" s="74">
        <f>IF(AND(AK69&gt;=$AH$5,$AK$15=$AH$4),".","")</f>
      </c>
      <c r="AJ70" s="72">
        <f>IF(AND(AK69&gt;=$AH$5,$AK$15=$AH$4),".","")</f>
      </c>
      <c r="AK70" s="110"/>
      <c r="AL70" s="82"/>
      <c r="AM70" s="82"/>
      <c r="AN70" s="83"/>
      <c r="AO70" s="82"/>
      <c r="AP70" s="82"/>
      <c r="AQ70" s="82"/>
      <c r="AR70" s="82"/>
      <c r="AS70" s="82"/>
      <c r="AT70" s="82"/>
    </row>
    <row r="71" spans="1:46" s="67" customFormat="1" ht="2.25" customHeight="1">
      <c r="A71" s="105"/>
      <c r="B71" s="60">
        <f>IF($AH$3&gt;=D72,".","")</f>
      </c>
      <c r="C71" s="61">
        <f>IF($AH$3&gt;=D72,".","")</f>
      </c>
      <c r="D71" s="62">
        <f>IF(AND($G$15&lt;=$AH$4,G72&lt;=$AH$5,D72=$AH$3),".","")</f>
      </c>
      <c r="E71" s="63">
        <f>IF(AND(G72&gt;=$AH$5,$G$15=$AH$4),".","")</f>
      </c>
      <c r="F71" s="64">
        <f>IF(AND(G72&gt;=$AH$5,$G$15=$AH$4),".","")</f>
      </c>
      <c r="G71" s="65">
        <f>IF(AND($J$15&lt;=$AH$4,J72&lt;=$AH$5,D72=$AH$3),".","")</f>
      </c>
      <c r="H71" s="64">
        <f>IF(AND(J72&gt;=$AH$5,$J$15=$AH$4),".","")</f>
      </c>
      <c r="I71" s="66">
        <f>IF(AND(J72&gt;=$AH$5,$J$15=$AH$4),".","")</f>
      </c>
      <c r="J71" s="62">
        <f>IF(AND($M$15&lt;=$AH$4,M72&lt;=$AH$5,D72=$AH$3),".","")</f>
      </c>
      <c r="K71" s="66">
        <f>IF(AND(M72&gt;=$AH$5,$M$15=$AH$4),".","")</f>
      </c>
      <c r="L71" s="64">
        <f>IF(AND(M72&gt;=$AH$5,$M$15=$AH$4),".","")</f>
      </c>
      <c r="M71" s="65">
        <f>IF(AND($P$15&lt;=$AH$4,P72&lt;=$AH$5,D72=$AH$3),".","")</f>
      </c>
      <c r="N71" s="64">
        <f>IF(AND(P72&gt;=$AH$5,$P$15=$AH$4),".","")</f>
      </c>
      <c r="O71" s="66">
        <f>IF(AND(P72&gt;=$AH$5,$P$15=$AH$4),".","")</f>
      </c>
      <c r="P71" s="62">
        <f>IF(AND($S$15&lt;=$AH$4,S72&lt;=$AH$5,D72=$AH$3),".","")</f>
      </c>
      <c r="Q71" s="66">
        <f>IF(AND(S72&gt;=$AH$5,$S$15=$AH$4),".","")</f>
      </c>
      <c r="R71" s="64">
        <f>IF(AND(S72&gt;=$AH$5,$S$15=$AH$4),".","")</f>
      </c>
      <c r="S71" s="65">
        <f>IF(AND($V$15&lt;=$AH$4,V72&lt;=$AH$5,D72=$AH$3),".","")</f>
      </c>
      <c r="T71" s="64">
        <f>IF(AND(V72&gt;=$AH$5,$V$15=$AH$4),".","")</f>
      </c>
      <c r="U71" s="66">
        <f>IF(AND(V72&gt;=$AH$5,$V$15=$AH$4),".","")</f>
      </c>
      <c r="V71" s="62">
        <f>IF(AND($Y$15&lt;=$AH$4,Y72&lt;=$AH$5,D72=$AH$3),".","")</f>
      </c>
      <c r="W71" s="66">
        <f>IF(AND(Y72&gt;=$AH$5,$Y$15=$AH$4),".","")</f>
      </c>
      <c r="X71" s="64">
        <f>IF(AND(Y72&gt;=$AH$5,$Y$15=$AH$4),".","")</f>
      </c>
      <c r="Y71" s="65">
        <f>IF(AND($AB$15&lt;=$AH$4,AB72&lt;=$AH$5,D72=$AH$3),".","")</f>
      </c>
      <c r="Z71" s="64">
        <f>IF(AND(AB72&gt;=$AH$5,$AB$15=$AH$4),".","")</f>
      </c>
      <c r="AA71" s="66">
        <f>IF(AND(AB72&gt;=$AH$5,$AB$15=$AH$4),".","")</f>
      </c>
      <c r="AB71" s="62">
        <f>IF(AND($AE$15&lt;=$AH$4,AE72&lt;=$AH$5,D72=$AH$3),".","")</f>
      </c>
      <c r="AC71" s="66">
        <f>IF(AND(AE72&gt;=$AH$5,$AE$15=$AH$4),".","")</f>
      </c>
      <c r="AD71" s="64">
        <f>IF(AND(AE72&gt;=$AH$5,$AE$15=$AH$4),".","")</f>
      </c>
      <c r="AE71" s="65">
        <f>IF(AND($AH$15&lt;=$AH$4,AH72&lt;=$AH$5,D72=$AH$3),".","")</f>
      </c>
      <c r="AF71" s="64">
        <f>IF(AND(AH72&gt;=$AH$5,$AH$15=$AH$4),".","")</f>
      </c>
      <c r="AG71" s="66">
        <f>IF(AND(AH72&gt;=$AH$5,$AH$15=$AH$4),".","")</f>
      </c>
      <c r="AH71" s="62">
        <f>IF(AND($AK$15&lt;=$AH$4,AK72&lt;=$AH$5,D72=$AH$3),".","")</f>
      </c>
      <c r="AI71" s="66">
        <f>IF(AND(AK72&gt;=$AH$5,$AK$15=$AH$4),".","")</f>
      </c>
      <c r="AJ71" s="64">
        <f>IF(AND(AK72&gt;=$AH$5,$AK$15=$AH$4),".","")</f>
      </c>
      <c r="AK71" s="106"/>
      <c r="AL71" s="79"/>
      <c r="AM71" s="79"/>
      <c r="AN71" s="80"/>
      <c r="AO71" s="79"/>
      <c r="AP71" s="79"/>
      <c r="AQ71" s="79"/>
      <c r="AR71" s="79"/>
      <c r="AS71" s="79"/>
      <c r="AT71" s="79"/>
    </row>
    <row r="72" spans="1:46" ht="11.25" customHeight="1">
      <c r="A72" s="107">
        <f>TAN(ACOS(D72))</f>
        <v>0.8022814280595902</v>
      </c>
      <c r="B72" s="52">
        <f>IF($AH$3&gt;=D72,"y","")</f>
      </c>
      <c r="C72" s="26">
        <f>IF($AH$3&gt;=D72,"y","")</f>
      </c>
      <c r="D72" s="18">
        <v>0.78</v>
      </c>
      <c r="E72" s="59">
        <f>IF(AND(G72&gt;=$AH$5,$G$15=$AH$4),"y","")</f>
      </c>
      <c r="F72" s="30">
        <f>IF(AND(G72&gt;=$AH$5,$G$15=$AH$4),"y","")</f>
      </c>
      <c r="G72" s="10">
        <f>TAN(ACOS(D72))-TAN(ACOS($G$15))</f>
        <v>0.05228142805959046</v>
      </c>
      <c r="H72" s="30">
        <f>IF(AND(J72&gt;=$AH$5,$J$15=$AH$4),"y","")</f>
      </c>
      <c r="I72" s="28">
        <f>IF(AND(J72&gt;=$AH$5,$J$15=$AH$4),"y","")</f>
      </c>
      <c r="J72" s="54">
        <f>TAN(ACOS(D72))-TAN(ACOS($J$15))</f>
        <v>0.10427713433987384</v>
      </c>
      <c r="K72" s="28">
        <f>IF(AND(M72&gt;=$AH$5,$M$15=$AH$4),"y","")</f>
      </c>
      <c r="L72" s="30">
        <f>IF(AND(M72&gt;=$AH$5,$M$15=$AH$4),"y","")</f>
      </c>
      <c r="M72" s="10">
        <f>TAN(ACOS(D72))-TAN(ACOS($M$15))</f>
        <v>0.18253708965648796</v>
      </c>
      <c r="N72" s="30">
        <f>IF(AND(P72&gt;=$AH$5,$P$15=$AH$4),"y","")</f>
      </c>
      <c r="O72" s="28">
        <f>IF(AND(P72&gt;=$AH$5,$P$15=$AH$4),"y","")</f>
      </c>
      <c r="P72" s="54">
        <f>TAN(ACOS(D72))-TAN(ACOS($P$15))</f>
        <v>0.26253860592150335</v>
      </c>
      <c r="Q72" s="28">
        <f>IF(AND(S72&gt;=$AH$5,$S$15=$AH$4),"y","")</f>
      </c>
      <c r="R72" s="30">
        <f>IF(AND(S72&gt;=$AH$5,$S$15=$AH$4),"y","")</f>
      </c>
      <c r="S72" s="10">
        <f>TAN(ACOS(D72))-TAN(ACOS($S$15))</f>
        <v>0.3179593232217377</v>
      </c>
      <c r="T72" s="30">
        <f>IF(AND(V72&gt;=$AH$5,$V$15=$AH$4),"y","")</f>
      </c>
      <c r="U72" s="28">
        <f>IF(AND(V72&gt;=$AH$5,$V$15=$AH$4),"y","")</f>
      </c>
      <c r="V72" s="54">
        <f>TAN(ACOS(D72))-TAN(ACOS($V$15))</f>
        <v>0.37628321192338565</v>
      </c>
      <c r="W72" s="28">
        <f>IF(AND(Y72&gt;=$AH$5,$Y$15=$AH$4),"y","")</f>
      </c>
      <c r="X72" s="30">
        <f>IF(AND(Y72&gt;=$AH$5,$Y$15=$AH$4),"y","")</f>
      </c>
      <c r="Y72" s="10">
        <f>TAN(ACOS(D72))-TAN(ACOS($Y$15))</f>
        <v>0.4393298938206119</v>
      </c>
      <c r="Z72" s="30">
        <f>IF(AND(AB72&gt;=$AH$5,$AB$15=$AH$4),"y","")</f>
      </c>
      <c r="AA72" s="28">
        <f>IF(AND(AB72&gt;=$AH$5,$AB$15=$AH$4),"y","")</f>
      </c>
      <c r="AB72" s="54">
        <f>TAN(ACOS(D72))-TAN(ACOS($AB$15))</f>
        <v>0.47359732288072703</v>
      </c>
      <c r="AC72" s="28">
        <f>IF(AND(AE72&gt;=$AH$5,$AE$15=$AH$4),"y","")</f>
      </c>
      <c r="AD72" s="30">
        <f>IF(AND(AE72&gt;=$AH$5,$AE$15=$AH$4),"y","")</f>
      </c>
      <c r="AE72" s="10">
        <f>TAN(ACOS(D72))-TAN(ACOS($AE$15))</f>
        <v>0.5106147613929234</v>
      </c>
      <c r="AF72" s="30">
        <f>IF(AND(AH72&gt;=$AH$5,$AH$15=$AH$4),"y","")</f>
      </c>
      <c r="AG72" s="28">
        <f>IF(AND(AH72&gt;=$AH$5,$AH$15=$AH$4),"y","")</f>
      </c>
      <c r="AH72" s="54">
        <f>TAN(ACOS(D72))-TAN(ACOS($AH$15))</f>
        <v>0.5992227674255861</v>
      </c>
      <c r="AI72" s="28">
        <f>IF(AND(AK72&gt;=$AH$5,$AK$15=$AH$4),"y","")</f>
      </c>
      <c r="AJ72" s="30">
        <f>IF(AND(AK72&gt;=$AH$5,$AK$15=$AH$4),"y","")</f>
      </c>
      <c r="AK72" s="108">
        <f>TAN(ACOS(D72))-TAN(ACOS($AK$15))</f>
        <v>0.8022814280595902</v>
      </c>
      <c r="AL72" s="43"/>
      <c r="AM72" s="43"/>
      <c r="AN72" s="43"/>
      <c r="AO72" s="43"/>
      <c r="AP72" s="43"/>
      <c r="AQ72" s="43"/>
      <c r="AR72" s="43"/>
      <c r="AS72" s="43"/>
      <c r="AT72" s="43"/>
    </row>
    <row r="73" spans="1:46" s="75" customFormat="1" ht="2.25" customHeight="1" thickBot="1">
      <c r="A73" s="109"/>
      <c r="B73" s="68">
        <f>IF($AH$3&gt;=D72,".","")</f>
      </c>
      <c r="C73" s="69">
        <f>IF($AH$3&gt;=D72,".","")</f>
      </c>
      <c r="D73" s="70">
        <f>IF(AND($G$15&lt;=$AH$4,G72&lt;=$AH$5,D72=$AH$3),".","")</f>
      </c>
      <c r="E73" s="71">
        <f>IF(AND(G72&gt;=$AH$5,$G$15=$AH$4),".","")</f>
      </c>
      <c r="F73" s="72">
        <f>IF(AND(G72&gt;=$AH$5,$G$15=$AH$4),".","")</f>
      </c>
      <c r="G73" s="73">
        <f>IF(AND($J$15&lt;=$AH$4,J72&lt;=$AH$5,D72=$AH$3),".","")</f>
      </c>
      <c r="H73" s="72">
        <f>IF(AND(J72&gt;=$AH$5,$J$15=$AH$4),".","")</f>
      </c>
      <c r="I73" s="74">
        <f>IF(AND(J72&gt;=$AH$5,$J$15=$AH$4),".","")</f>
      </c>
      <c r="J73" s="70">
        <f>IF(AND($M$15&lt;=$AH$4,M72&lt;=$AH$5,D72=$AH$3),".","")</f>
      </c>
      <c r="K73" s="74">
        <f>IF(AND(M72&gt;=$AH$5,$M$15=$AH$4),".","")</f>
      </c>
      <c r="L73" s="72">
        <f>IF(AND(M72&gt;=$AH$5,$M$15=$AH$4),".","")</f>
      </c>
      <c r="M73" s="73">
        <f>IF(AND($P$15&lt;=$AH$4,P72&lt;=$AH$5,D72=$AH$3),".","")</f>
      </c>
      <c r="N73" s="72">
        <f>IF(AND(P72&gt;=$AH$5,$P$15=$AH$4),".","")</f>
      </c>
      <c r="O73" s="74">
        <f>IF(AND(P72&gt;=$AH$5,$P$15=$AH$4),".","")</f>
      </c>
      <c r="P73" s="70">
        <f>IF(AND($S$15&lt;=$AH$4,S72&lt;=$AH$5,D72=$AH$3),".","")</f>
      </c>
      <c r="Q73" s="74">
        <f>IF(AND(S72&gt;=$AH$5,$S$15=$AH$4),".","")</f>
      </c>
      <c r="R73" s="72">
        <f>IF(AND(S72&gt;=$AH$5,$S$15=$AH$4),".","")</f>
      </c>
      <c r="S73" s="73">
        <f>IF(AND($V$15&lt;=$AH$4,V72&lt;=$AH$5,D72=$AH$3),".","")</f>
      </c>
      <c r="T73" s="72">
        <f>IF(AND(V72&gt;=$AH$5,$V$15=$AH$4),".","")</f>
      </c>
      <c r="U73" s="74">
        <f>IF(AND(V72&gt;=$AH$5,$V$15=$AH$4),".","")</f>
      </c>
      <c r="V73" s="70">
        <f>IF(AND($Y$15&lt;=$AH$4,Y72&lt;=$AH$5,D72=$AH$3),".","")</f>
      </c>
      <c r="W73" s="74">
        <f>IF(AND(Y72&gt;=$AH$5,$Y$15=$AH$4),".","")</f>
      </c>
      <c r="X73" s="72">
        <f>IF(AND(Y72&gt;=$AH$5,$Y$15=$AH$4),".","")</f>
      </c>
      <c r="Y73" s="73">
        <f>IF(AND($AB$15&lt;=$AH$4,AB72&lt;=$AH$5,D72=$AH$3),".","")</f>
      </c>
      <c r="Z73" s="72">
        <f>IF(AND(AB72&gt;=$AH$5,$AB$15=$AH$4),".","")</f>
      </c>
      <c r="AA73" s="74">
        <f>IF(AND(AB72&gt;=$AH$5,$AB$15=$AH$4),".","")</f>
      </c>
      <c r="AB73" s="70">
        <f>IF(AND($AE$15&lt;=$AH$4,AE72&lt;=$AH$5,D72=$AH$3),".","")</f>
      </c>
      <c r="AC73" s="74">
        <f>IF(AND(AE72&gt;=$AH$5,$AE$15=$AH$4),".","")</f>
      </c>
      <c r="AD73" s="72">
        <f>IF(AND(AE72&gt;=$AH$5,$AE$15=$AH$4),".","")</f>
      </c>
      <c r="AE73" s="73">
        <f>IF(AND($AH$15&lt;=$AH$4,AH72&lt;=$AH$5,D72=$AH$3),".","")</f>
      </c>
      <c r="AF73" s="72">
        <f>IF(AND(AH72&gt;=$AH$5,$AH$15=$AH$4),".","")</f>
      </c>
      <c r="AG73" s="74">
        <f>IF(AND(AH72&gt;=$AH$5,$AH$15=$AH$4),".","")</f>
      </c>
      <c r="AH73" s="70">
        <f>IF(AND($AK$15&lt;=$AH$4,AK72&lt;=$AH$5,D72=$AH$3),".","")</f>
      </c>
      <c r="AI73" s="74">
        <f>IF(AND(AK72&gt;=$AH$5,$AK$15=$AH$4),".","")</f>
      </c>
      <c r="AJ73" s="72">
        <f>IF(AND(AK72&gt;=$AH$5,$AK$15=$AH$4),".","")</f>
      </c>
      <c r="AK73" s="110"/>
      <c r="AL73" s="82"/>
      <c r="AM73" s="82"/>
      <c r="AN73" s="83"/>
      <c r="AO73" s="82"/>
      <c r="AP73" s="82"/>
      <c r="AQ73" s="82"/>
      <c r="AR73" s="82"/>
      <c r="AS73" s="82"/>
      <c r="AT73" s="82"/>
    </row>
    <row r="74" spans="1:46" s="67" customFormat="1" ht="2.25" customHeight="1">
      <c r="A74" s="105"/>
      <c r="B74" s="60">
        <f>IF($AH$3&gt;=D75,".","")</f>
      </c>
      <c r="C74" s="61">
        <f>IF($AH$3&gt;=D75,".","")</f>
      </c>
      <c r="D74" s="62">
        <f>IF(AND($G$15&lt;=$AH$4,G75&lt;=$AH$5,D75=$AH$3),".","")</f>
      </c>
      <c r="E74" s="63">
        <f>IF(AND(G75&gt;=$AH$5,$G$15=$AH$4),".","")</f>
      </c>
      <c r="F74" s="64">
        <f>IF(AND(G75&gt;=$AH$5,$G$15=$AH$4),".","")</f>
      </c>
      <c r="G74" s="65">
        <f>IF(AND($J$15&lt;=$AH$4,J75&lt;=$AH$5,D75=$AH$3),".","")</f>
      </c>
      <c r="H74" s="64">
        <f>IF(AND(J75&gt;=$AH$5,$J$15=$AH$4),".","")</f>
      </c>
      <c r="I74" s="66">
        <f>IF(AND(J75&gt;=$AH$5,$J$15=$AH$4),".","")</f>
      </c>
      <c r="J74" s="62">
        <f>IF(AND($M$15&lt;=$AH$4,M75&lt;=$AH$5,D75=$AH$3),".","")</f>
      </c>
      <c r="K74" s="66">
        <f>IF(AND(M75&gt;=$AH$5,$M$15=$AH$4),".","")</f>
      </c>
      <c r="L74" s="64">
        <f>IF(AND(M75&gt;=$AH$5,$M$15=$AH$4),".","")</f>
      </c>
      <c r="M74" s="65">
        <f>IF(AND($P$15&lt;=$AH$4,P75&lt;=$AH$5,D75=$AH$3),".","")</f>
      </c>
      <c r="N74" s="64">
        <f>IF(AND(P75&gt;=$AH$5,$P$15=$AH$4),".","")</f>
      </c>
      <c r="O74" s="66">
        <f>IF(AND(P75&gt;=$AH$5,$P$15=$AH$4),".","")</f>
      </c>
      <c r="P74" s="62">
        <f>IF(AND($S$15&lt;=$AH$4,S75&lt;=$AH$5,D75=$AH$3),".","")</f>
      </c>
      <c r="Q74" s="66">
        <f>IF(AND(S75&gt;=$AH$5,$S$15=$AH$4),".","")</f>
      </c>
      <c r="R74" s="64">
        <f>IF(AND(S75&gt;=$AH$5,$S$15=$AH$4),".","")</f>
      </c>
      <c r="S74" s="65">
        <f>IF(AND($V$15&lt;=$AH$4,V75&lt;=$AH$5,D75=$AH$3),".","")</f>
      </c>
      <c r="T74" s="64">
        <f>IF(AND(V75&gt;=$AH$5,$V$15=$AH$4),".","")</f>
      </c>
      <c r="U74" s="66">
        <f>IF(AND(V75&gt;=$AH$5,$V$15=$AH$4),".","")</f>
      </c>
      <c r="V74" s="62">
        <f>IF(AND($Y$15&lt;=$AH$4,Y75&lt;=$AH$5,D75=$AH$3),".","")</f>
      </c>
      <c r="W74" s="66">
        <f>IF(AND(Y75&gt;=$AH$5,$Y$15=$AH$4),".","")</f>
      </c>
      <c r="X74" s="64">
        <f>IF(AND(Y75&gt;=$AH$5,$Y$15=$AH$4),".","")</f>
      </c>
      <c r="Y74" s="65">
        <f>IF(AND($AB$15&lt;=$AH$4,AB75&lt;=$AH$5,D75=$AH$3),".","")</f>
      </c>
      <c r="Z74" s="64">
        <f>IF(AND(AB75&gt;=$AH$5,$AB$15=$AH$4),".","")</f>
      </c>
      <c r="AA74" s="66">
        <f>IF(AND(AB75&gt;=$AH$5,$AB$15=$AH$4),".","")</f>
      </c>
      <c r="AB74" s="62">
        <f>IF(AND($AE$15&lt;=$AH$4,AE75&lt;=$AH$5,D75=$AH$3),".","")</f>
      </c>
      <c r="AC74" s="66">
        <f>IF(AND(AE75&gt;=$AH$5,$AE$15=$AH$4),".","")</f>
      </c>
      <c r="AD74" s="64">
        <f>IF(AND(AE75&gt;=$AH$5,$AE$15=$AH$4),".","")</f>
      </c>
      <c r="AE74" s="65">
        <f>IF(AND($AH$15&lt;=$AH$4,AH75&lt;=$AH$5,D75=$AH$3),".","")</f>
      </c>
      <c r="AF74" s="64">
        <f>IF(AND(AH75&gt;=$AH$5,$AH$15=$AH$4),".","")</f>
      </c>
      <c r="AG74" s="66">
        <f>IF(AND(AH75&gt;=$AH$5,$AH$15=$AH$4),".","")</f>
      </c>
      <c r="AH74" s="62">
        <f>IF(AND($AK$15&lt;=$AH$4,AK75&lt;=$AH$5,D75=$AH$3),".","")</f>
      </c>
      <c r="AI74" s="66">
        <f>IF(AND(AK75&gt;=$AH$5,$AK$15=$AH$4),".","")</f>
      </c>
      <c r="AJ74" s="64">
        <f>IF(AND(AK75&gt;=$AH$5,$AK$15=$AH$4),".","")</f>
      </c>
      <c r="AK74" s="106"/>
      <c r="AL74" s="79"/>
      <c r="AM74" s="79"/>
      <c r="AN74" s="80"/>
      <c r="AO74" s="79"/>
      <c r="AP74" s="79"/>
      <c r="AQ74" s="79"/>
      <c r="AR74" s="79"/>
      <c r="AS74" s="79"/>
      <c r="AT74" s="79"/>
    </row>
    <row r="75" spans="1:46" ht="11.25" customHeight="1">
      <c r="A75" s="107">
        <f>TAN(ACOS(D75))</f>
        <v>0.7760846104288268</v>
      </c>
      <c r="B75" s="52">
        <f>IF($AH$3&gt;=D75,"y","")</f>
      </c>
      <c r="C75" s="26">
        <f>IF($AH$3&gt;=D75,"y","")</f>
      </c>
      <c r="D75" s="18">
        <v>0.79</v>
      </c>
      <c r="E75" s="59">
        <f>IF(AND(G75&gt;=$AH$5,$G$15=$AH$4),"y","")</f>
      </c>
      <c r="F75" s="30">
        <f>IF(AND(G75&gt;=$AH$5,$G$15=$AH$4),"y","")</f>
      </c>
      <c r="G75" s="10">
        <f>TAN(ACOS(D75))-TAN(ACOS($G$15))</f>
        <v>0.026084610428827038</v>
      </c>
      <c r="H75" s="30">
        <f>IF(AND(J75&gt;=$AH$5,$J$15=$AH$4),"y","")</f>
      </c>
      <c r="I75" s="28">
        <f>IF(AND(J75&gt;=$AH$5,$J$15=$AH$4),"y","")</f>
      </c>
      <c r="J75" s="54">
        <f>TAN(ACOS(D75))-TAN(ACOS($J$15))</f>
        <v>0.07808031670911042</v>
      </c>
      <c r="K75" s="28">
        <f>IF(AND(M75&gt;=$AH$5,$M$15=$AH$4),"y","")</f>
      </c>
      <c r="L75" s="30">
        <f>IF(AND(M75&gt;=$AH$5,$M$15=$AH$4),"y","")</f>
      </c>
      <c r="M75" s="10">
        <f>TAN(ACOS(D75))-TAN(ACOS($M$15))</f>
        <v>0.15634027202572454</v>
      </c>
      <c r="N75" s="30">
        <f>IF(AND(P75&gt;=$AH$5,$P$15=$AH$4),"y","")</f>
      </c>
      <c r="O75" s="28">
        <f>IF(AND(P75&gt;=$AH$5,$P$15=$AH$4),"y","")</f>
      </c>
      <c r="P75" s="54">
        <f>TAN(ACOS(D75))-TAN(ACOS($P$15))</f>
        <v>0.23634178829073993</v>
      </c>
      <c r="Q75" s="28">
        <f>IF(AND(S75&gt;=$AH$5,$S$15=$AH$4),"y","")</f>
      </c>
      <c r="R75" s="30">
        <f>IF(AND(S75&gt;=$AH$5,$S$15=$AH$4),"y","")</f>
      </c>
      <c r="S75" s="10">
        <f>TAN(ACOS(D75))-TAN(ACOS($S$15))</f>
        <v>0.2917625055909743</v>
      </c>
      <c r="T75" s="30">
        <f>IF(AND(V75&gt;=$AH$5,$V$15=$AH$4),"y","")</f>
      </c>
      <c r="U75" s="28">
        <f>IF(AND(V75&gt;=$AH$5,$V$15=$AH$4),"y","")</f>
      </c>
      <c r="V75" s="54">
        <f>TAN(ACOS(D75))-TAN(ACOS($V$15))</f>
        <v>0.3500863942926222</v>
      </c>
      <c r="W75" s="28">
        <f>IF(AND(Y75&gt;=$AH$5,$Y$15=$AH$4),"y","")</f>
      </c>
      <c r="X75" s="30">
        <f>IF(AND(Y75&gt;=$AH$5,$Y$15=$AH$4),"y","")</f>
      </c>
      <c r="Y75" s="10">
        <f>TAN(ACOS(D75))-TAN(ACOS($Y$15))</f>
        <v>0.41313307618984846</v>
      </c>
      <c r="Z75" s="30">
        <f>IF(AND(AB75&gt;=$AH$5,$AB$15=$AH$4),"y","")</f>
      </c>
      <c r="AA75" s="28">
        <f>IF(AND(AB75&gt;=$AH$5,$AB$15=$AH$4),"y","")</f>
      </c>
      <c r="AB75" s="54">
        <f>TAN(ACOS(D75))-TAN(ACOS($AB$15))</f>
        <v>0.4474005052499636</v>
      </c>
      <c r="AC75" s="28">
        <f>IF(AND(AE75&gt;=$AH$5,$AE$15=$AH$4),"y","")</f>
      </c>
      <c r="AD75" s="30">
        <f>IF(AND(AE75&gt;=$AH$5,$AE$15=$AH$4),"y","")</f>
      </c>
      <c r="AE75" s="10">
        <f>TAN(ACOS(D75))-TAN(ACOS($AE$15))</f>
        <v>0.48441794376215996</v>
      </c>
      <c r="AF75" s="30">
        <f>IF(AND(AH75&gt;=$AH$5,$AH$15=$AH$4),"y","")</f>
      </c>
      <c r="AG75" s="28">
        <f>IF(AND(AH75&gt;=$AH$5,$AH$15=$AH$4),"y","")</f>
      </c>
      <c r="AH75" s="54">
        <f>TAN(ACOS(D75))-TAN(ACOS($AH$15))</f>
        <v>0.5730259497948227</v>
      </c>
      <c r="AI75" s="28">
        <f>IF(AND(AK75&gt;=$AH$5,$AK$15=$AH$4),"y","")</f>
      </c>
      <c r="AJ75" s="30">
        <f>IF(AND(AK75&gt;=$AH$5,$AK$15=$AH$4),"y","")</f>
      </c>
      <c r="AK75" s="108">
        <f>TAN(ACOS(D75))-TAN(ACOS($AK$15))</f>
        <v>0.7760846104288268</v>
      </c>
      <c r="AL75" s="43"/>
      <c r="AM75" s="43"/>
      <c r="AN75" s="43"/>
      <c r="AO75" s="43"/>
      <c r="AP75" s="43"/>
      <c r="AQ75" s="43"/>
      <c r="AR75" s="43"/>
      <c r="AS75" s="43"/>
      <c r="AT75" s="43"/>
    </row>
    <row r="76" spans="1:46" s="75" customFormat="1" ht="2.25" customHeight="1" thickBot="1">
      <c r="A76" s="109"/>
      <c r="B76" s="68">
        <f>IF($AH$3&gt;=D75,".","")</f>
      </c>
      <c r="C76" s="69">
        <f>IF($AH$3&gt;=D75,".","")</f>
      </c>
      <c r="D76" s="70">
        <f>IF(AND($G$15&lt;=$AH$4,G75&lt;=$AH$5,D75=$AH$3),".","")</f>
      </c>
      <c r="E76" s="71">
        <f>IF(AND(G75&gt;=$AH$5,$G$15=$AH$4),".","")</f>
      </c>
      <c r="F76" s="72">
        <f>IF(AND(G75&gt;=$AH$5,$G$15=$AH$4),".","")</f>
      </c>
      <c r="G76" s="73">
        <f>IF(AND($J$15&lt;=$AH$4,J75&lt;=$AH$5,D75=$AH$3),".","")</f>
      </c>
      <c r="H76" s="72">
        <f>IF(AND(J75&gt;=$AH$5,$J$15=$AH$4),".","")</f>
      </c>
      <c r="I76" s="74">
        <f>IF(AND(J75&gt;=$AH$5,$J$15=$AH$4),".","")</f>
      </c>
      <c r="J76" s="70">
        <f>IF(AND($M$15&lt;=$AH$4,M75&lt;=$AH$5,D75=$AH$3),".","")</f>
      </c>
      <c r="K76" s="74">
        <f>IF(AND(M75&gt;=$AH$5,$M$15=$AH$4),".","")</f>
      </c>
      <c r="L76" s="72">
        <f>IF(AND(M75&gt;=$AH$5,$M$15=$AH$4),".","")</f>
      </c>
      <c r="M76" s="73">
        <f>IF(AND($P$15&lt;=$AH$4,P75&lt;=$AH$5,D75=$AH$3),".","")</f>
      </c>
      <c r="N76" s="72">
        <f>IF(AND(P75&gt;=$AH$5,$P$15=$AH$4),".","")</f>
      </c>
      <c r="O76" s="74">
        <f>IF(AND(P75&gt;=$AH$5,$P$15=$AH$4),".","")</f>
      </c>
      <c r="P76" s="70">
        <f>IF(AND($S$15&lt;=$AH$4,S75&lt;=$AH$5,D75=$AH$3),".","")</f>
      </c>
      <c r="Q76" s="74">
        <f>IF(AND(S75&gt;=$AH$5,$S$15=$AH$4),".","")</f>
      </c>
      <c r="R76" s="72">
        <f>IF(AND(S75&gt;=$AH$5,$S$15=$AH$4),".","")</f>
      </c>
      <c r="S76" s="73">
        <f>IF(AND($V$15&lt;=$AH$4,V75&lt;=$AH$5,D75=$AH$3),".","")</f>
      </c>
      <c r="T76" s="72">
        <f>IF(AND(V75&gt;=$AH$5,$V$15=$AH$4),".","")</f>
      </c>
      <c r="U76" s="74">
        <f>IF(AND(V75&gt;=$AH$5,$V$15=$AH$4),".","")</f>
      </c>
      <c r="V76" s="70">
        <f>IF(AND($Y$15&lt;=$AH$4,Y75&lt;=$AH$5,D75=$AH$3),".","")</f>
      </c>
      <c r="W76" s="74">
        <f>IF(AND(Y75&gt;=$AH$5,$Y$15=$AH$4),".","")</f>
      </c>
      <c r="X76" s="72">
        <f>IF(AND(Y75&gt;=$AH$5,$Y$15=$AH$4),".","")</f>
      </c>
      <c r="Y76" s="73">
        <f>IF(AND($AB$15&lt;=$AH$4,AB75&lt;=$AH$5,D75=$AH$3),".","")</f>
      </c>
      <c r="Z76" s="72">
        <f>IF(AND(AB75&gt;=$AH$5,$AB$15=$AH$4),".","")</f>
      </c>
      <c r="AA76" s="74">
        <f>IF(AND(AB75&gt;=$AH$5,$AB$15=$AH$4),".","")</f>
      </c>
      <c r="AB76" s="70">
        <f>IF(AND($AE$15&lt;=$AH$4,AE75&lt;=$AH$5,D75=$AH$3),".","")</f>
      </c>
      <c r="AC76" s="74">
        <f>IF(AND(AE75&gt;=$AH$5,$AE$15=$AH$4),".","")</f>
      </c>
      <c r="AD76" s="72">
        <f>IF(AND(AE75&gt;=$AH$5,$AE$15=$AH$4),".","")</f>
      </c>
      <c r="AE76" s="73">
        <f>IF(AND($AH$15&lt;=$AH$4,AH75&lt;=$AH$5,D75=$AH$3),".","")</f>
      </c>
      <c r="AF76" s="72">
        <f>IF(AND(AH75&gt;=$AH$5,$AH$15=$AH$4),".","")</f>
      </c>
      <c r="AG76" s="74">
        <f>IF(AND(AH75&gt;=$AH$5,$AH$15=$AH$4),".","")</f>
      </c>
      <c r="AH76" s="70">
        <f>IF(AND($AK$15&lt;=$AH$4,AK75&lt;=$AH$5,D75=$AH$3),".","")</f>
      </c>
      <c r="AI76" s="74">
        <f>IF(AND(AK75&gt;=$AH$5,$AK$15=$AH$4),".","")</f>
      </c>
      <c r="AJ76" s="72">
        <f>IF(AND(AK75&gt;=$AH$5,$AK$15=$AH$4),".","")</f>
      </c>
      <c r="AK76" s="110"/>
      <c r="AL76" s="82"/>
      <c r="AM76" s="82"/>
      <c r="AN76" s="83"/>
      <c r="AO76" s="82"/>
      <c r="AP76" s="82"/>
      <c r="AQ76" s="82"/>
      <c r="AR76" s="82"/>
      <c r="AS76" s="82"/>
      <c r="AT76" s="82"/>
    </row>
    <row r="77" spans="1:46" s="67" customFormat="1" ht="2.25" customHeight="1">
      <c r="A77" s="105"/>
      <c r="B77" s="60">
        <f>IF($AH$3&gt;=D78,".","")</f>
      </c>
      <c r="C77" s="61">
        <f>IF($AH$3&gt;=D78,".","")</f>
      </c>
      <c r="D77" s="62">
        <f>IF(AND($G$15&lt;=$AH$4,G78&lt;=$AH$5,D78=$AH$3),".","")</f>
      </c>
      <c r="E77" s="63">
        <f>IF(AND($D78&lt;=$AH$3,$G$15=$AH$4),".","")</f>
      </c>
      <c r="F77" s="64">
        <f>IF(AND($D78&lt;=$AH$3,$G$15=$AH$4),".","")</f>
      </c>
      <c r="G77" s="65">
        <f>IF(AND($J$15&lt;=$AH$4,J78&lt;=$AH$5,D78=$AH$3),".","")</f>
      </c>
      <c r="H77" s="64">
        <f>IF(AND(J78&gt;=$AH$5,$J$15=$AH$4),".","")</f>
      </c>
      <c r="I77" s="66">
        <f>IF(AND(J78&gt;=$AH$5,$J$15=$AH$4),".","")</f>
      </c>
      <c r="J77" s="62">
        <f>IF(AND($M$15&lt;=$AH$4,M78&lt;=$AH$5,D78=$AH$3),".","")</f>
      </c>
      <c r="K77" s="66">
        <f>IF(AND(M78&gt;=$AH$5,$M$15=$AH$4),".","")</f>
      </c>
      <c r="L77" s="64">
        <f>IF(AND(M78&gt;=$AH$5,$M$15=$AH$4),".","")</f>
      </c>
      <c r="M77" s="65">
        <f>IF(AND($P$15&lt;=$AH$4,P78&lt;=$AH$5,D78=$AH$3),".","")</f>
      </c>
      <c r="N77" s="64">
        <f>IF(AND(P78&gt;=$AH$5,$P$15=$AH$4),".","")</f>
      </c>
      <c r="O77" s="66">
        <f>IF(AND(P78&gt;=$AH$5,$P$15=$AH$4),".","")</f>
      </c>
      <c r="P77" s="62">
        <f>IF(AND($S$15&lt;=$AH$4,S78&lt;=$AH$5,D78=$AH$3),".","")</f>
      </c>
      <c r="Q77" s="66">
        <f>IF(AND(S78&gt;=$AH$5,$S$15=$AH$4),".","")</f>
      </c>
      <c r="R77" s="64">
        <f>IF(AND(S78&gt;=$AH$5,$S$15=$AH$4),".","")</f>
      </c>
      <c r="S77" s="65">
        <f>IF(AND($V$15&lt;=$AH$4,V78&lt;=$AH$5,D78=$AH$3),".","")</f>
      </c>
      <c r="T77" s="64">
        <f>IF(AND(V78&gt;=$AH$5,$V$15=$AH$4),".","")</f>
      </c>
      <c r="U77" s="66">
        <f>IF(AND(V78&gt;=$AH$5,$V$15=$AH$4),".","")</f>
      </c>
      <c r="V77" s="62">
        <f>IF(AND($Y$15&lt;=$AH$4,Y78&lt;=$AH$5,D78=$AH$3),".","")</f>
      </c>
      <c r="W77" s="66">
        <f>IF(AND(Y78&gt;=$AH$5,$Y$15=$AH$4),".","")</f>
      </c>
      <c r="X77" s="64">
        <f>IF(AND(Y78&gt;=$AH$5,$Y$15=$AH$4),".","")</f>
      </c>
      <c r="Y77" s="65">
        <f>IF(AND($AB$15&lt;=$AH$4,AB78&lt;=$AH$5,D78=$AH$3),".","")</f>
      </c>
      <c r="Z77" s="64">
        <f>IF(AND(AB78&gt;=$AH$5,$AB$15=$AH$4),".","")</f>
      </c>
      <c r="AA77" s="66">
        <f>IF(AND(AB78&gt;=$AH$5,$AB$15=$AH$4),".","")</f>
      </c>
      <c r="AB77" s="62">
        <f>IF(AND($AE$15&lt;=$AH$4,AE78&lt;=$AH$5,D78=$AH$3),".","")</f>
      </c>
      <c r="AC77" s="66">
        <f>IF(AND(AE78&gt;=$AH$5,$AE$15=$AH$4),".","")</f>
      </c>
      <c r="AD77" s="64">
        <f>IF(AND(AE78&gt;=$AH$5,$AE$15=$AH$4),".","")</f>
      </c>
      <c r="AE77" s="65">
        <f>IF(AND($AH$15&lt;=$AH$4,AH78&lt;=$AH$5,D78=$AH$3),".","")</f>
      </c>
      <c r="AF77" s="64">
        <f>IF(AND(AH78&gt;=$AH$5,$AH$15=$AH$4),".","")</f>
      </c>
      <c r="AG77" s="66">
        <f>IF(AND(AH78&gt;=$AH$5,$AH$15=$AH$4),".","")</f>
      </c>
      <c r="AH77" s="62">
        <f>IF(AND($AK$15&lt;=$AH$4,AK78&lt;=$AH$5,D78=$AH$3),".","")</f>
      </c>
      <c r="AI77" s="66">
        <f>IF(AND(AK78&gt;=$AH$5,$AK$15=$AH$4),".","")</f>
      </c>
      <c r="AJ77" s="64">
        <f>IF(AND(AK78&gt;=$AH$5,$AK$15=$AH$4),".","")</f>
      </c>
      <c r="AK77" s="106"/>
      <c r="AL77" s="79"/>
      <c r="AM77" s="79"/>
      <c r="AN77" s="80"/>
      <c r="AO77" s="79"/>
      <c r="AP77" s="79"/>
      <c r="AQ77" s="79"/>
      <c r="AR77" s="79"/>
      <c r="AS77" s="79"/>
      <c r="AT77" s="79"/>
    </row>
    <row r="78" spans="1:46" ht="11.25" customHeight="1">
      <c r="A78" s="107">
        <f>TAN(ACOS(D78))</f>
        <v>0.7499999999999998</v>
      </c>
      <c r="B78" s="52">
        <f>IF($AH$3&gt;=D78,"y","")</f>
      </c>
      <c r="C78" s="26">
        <f>IF($AH$3&gt;=D78,"y","")</f>
      </c>
      <c r="D78" s="18">
        <v>0.8</v>
      </c>
      <c r="E78" s="59">
        <f>IF(AND($D78&lt;=$AH$3,$G$15=$AH$4),"y","")</f>
      </c>
      <c r="F78" s="77">
        <f>IF(AND($D78&lt;=$AH$3,$G$15=$AH$4),"y","")</f>
      </c>
      <c r="G78" s="10">
        <f>IF(AND($G$15=$AH$4,$D78=$AH$3),"N.A.","")</f>
      </c>
      <c r="H78" s="30">
        <f>IF(AND(J78&gt;=$AH$5,$J$15=$AH$4),"y","")</f>
      </c>
      <c r="I78" s="28">
        <f>IF(AND(J78&gt;=$AH$5,$J$15=$AH$4),"y","")</f>
      </c>
      <c r="J78" s="54">
        <f>TAN(ACOS(D78))-TAN(ACOS($J$15))</f>
        <v>0.05199570628028338</v>
      </c>
      <c r="K78" s="28">
        <f>IF(AND(M78&gt;=$AH$5,$M$15=$AH$4),"y","")</f>
      </c>
      <c r="L78" s="30">
        <f>IF(AND(M78&gt;=$AH$5,$M$15=$AH$4),"y","")</f>
      </c>
      <c r="M78" s="10">
        <f>TAN(ACOS(D78))-TAN(ACOS($M$15))</f>
        <v>0.1302556615968975</v>
      </c>
      <c r="N78" s="30">
        <f>IF(AND(P78&gt;=$AH$5,$P$15=$AH$4),"y","")</f>
      </c>
      <c r="O78" s="28">
        <f>IF(AND(P78&gt;=$AH$5,$P$15=$AH$4),"y","")</f>
      </c>
      <c r="P78" s="54">
        <f>TAN(ACOS(D78))-TAN(ACOS($P$15))</f>
        <v>0.2102571778619129</v>
      </c>
      <c r="Q78" s="28">
        <f>IF(AND(S78&gt;=$AH$5,$S$15=$AH$4),"y","")</f>
      </c>
      <c r="R78" s="30">
        <f>IF(AND(S78&gt;=$AH$5,$S$15=$AH$4),"y","")</f>
      </c>
      <c r="S78" s="10">
        <f>TAN(ACOS(D78))-TAN(ACOS($S$15))</f>
        <v>0.26567789516214724</v>
      </c>
      <c r="T78" s="30">
        <f>IF(AND(V78&gt;=$AH$5,$V$15=$AH$4),"y","")</f>
      </c>
      <c r="U78" s="28">
        <f>IF(AND(V78&gt;=$AH$5,$V$15=$AH$4),"y","")</f>
      </c>
      <c r="V78" s="54">
        <f>TAN(ACOS(D78))-TAN(ACOS($V$15))</f>
        <v>0.3240017838637952</v>
      </c>
      <c r="W78" s="28">
        <f>IF(AND(Y78&gt;=$AH$5,$Y$15=$AH$4),"y","")</f>
      </c>
      <c r="X78" s="30">
        <f>IF(AND(Y78&gt;=$AH$5,$Y$15=$AH$4),"y","")</f>
      </c>
      <c r="Y78" s="10">
        <f>TAN(ACOS(D78))-TAN(ACOS($Y$15))</f>
        <v>0.3870484657610214</v>
      </c>
      <c r="Z78" s="30">
        <f>IF(AND(AB78&gt;=$AH$5,$AB$15=$AH$4),"y","")</f>
      </c>
      <c r="AA78" s="28">
        <f>IF(AND(AB78&gt;=$AH$5,$AB$15=$AH$4),"y","")</f>
      </c>
      <c r="AB78" s="54">
        <f>TAN(ACOS(D78))-TAN(ACOS($AB$15))</f>
        <v>0.42131589482113657</v>
      </c>
      <c r="AC78" s="28">
        <f>IF(AND(AE78&gt;=$AH$5,$AE$15=$AH$4),"y","")</f>
      </c>
      <c r="AD78" s="30">
        <f>IF(AND(AE78&gt;=$AH$5,$AE$15=$AH$4),"y","")</f>
      </c>
      <c r="AE78" s="10">
        <f>TAN(ACOS(D78))-TAN(ACOS($AE$15))</f>
        <v>0.4583333333333329</v>
      </c>
      <c r="AF78" s="30">
        <f>IF(AND(AH78&gt;=$AH$5,$AH$15=$AH$4),"y","")</f>
      </c>
      <c r="AG78" s="28">
        <f>IF(AND(AH78&gt;=$AH$5,$AH$15=$AH$4),"y","")</f>
      </c>
      <c r="AH78" s="54">
        <f>TAN(ACOS(D78))-TAN(ACOS($AH$15))</f>
        <v>0.5469413393659956</v>
      </c>
      <c r="AI78" s="28">
        <f>IF(AND(AK78&gt;=$AH$5,$AK$15=$AH$4),"y","")</f>
      </c>
      <c r="AJ78" s="30">
        <f>IF(AND(AK78&gt;=$AH$5,$AK$15=$AH$4),"y","")</f>
      </c>
      <c r="AK78" s="108">
        <f>TAN(ACOS(D78))-TAN(ACOS($AK$15))</f>
        <v>0.7499999999999998</v>
      </c>
      <c r="AL78" s="43"/>
      <c r="AM78" s="43"/>
      <c r="AN78" s="43"/>
      <c r="AO78" s="43"/>
      <c r="AP78" s="43"/>
      <c r="AQ78" s="43"/>
      <c r="AR78" s="43"/>
      <c r="AS78" s="43"/>
      <c r="AT78" s="43"/>
    </row>
    <row r="79" spans="1:46" s="75" customFormat="1" ht="2.25" customHeight="1" thickBot="1">
      <c r="A79" s="109"/>
      <c r="B79" s="68">
        <f>IF($AH$3&gt;=D78,".","")</f>
      </c>
      <c r="C79" s="69">
        <f>IF($AH$3&gt;=D78,".","")</f>
      </c>
      <c r="D79" s="70">
        <f>IF(AND($G$15&lt;=$AH$4,G78&lt;=$AH$5,D78=$AH$3),".","")</f>
      </c>
      <c r="E79" s="71">
        <f>IF(AND($D78&lt;=$AH$3,$G$15=$AH$4),".","")</f>
      </c>
      <c r="F79" s="72">
        <f>IF(AND($D78&lt;=$AH$3,$G$15=$AH$4),".","")</f>
      </c>
      <c r="G79" s="73">
        <f>IF(AND($J$15&lt;=$AH$4,J78&lt;=$AH$5,D78=$AH$3),".","")</f>
      </c>
      <c r="H79" s="72">
        <f>IF(AND(J78&gt;=$AH$5,$J$15=$AH$4),".","")</f>
      </c>
      <c r="I79" s="74">
        <f>IF(AND(J78&gt;=$AH$5,$J$15=$AH$4),".","")</f>
      </c>
      <c r="J79" s="70">
        <f>IF(AND($M$15&lt;=$AH$4,M78&lt;=$AH$5,D78=$AH$3),".","")</f>
      </c>
      <c r="K79" s="74">
        <f>IF(AND(M78&gt;=$AH$5,$M$15=$AH$4),".","")</f>
      </c>
      <c r="L79" s="72">
        <f>IF(AND(M78&gt;=$AH$5,$M$15=$AH$4),".","")</f>
      </c>
      <c r="M79" s="73">
        <f>IF(AND($P$15&lt;=$AH$4,P78&lt;=$AH$5,D78=$AH$3),".","")</f>
      </c>
      <c r="N79" s="72">
        <f>IF(AND(P78&gt;=$AH$5,$P$15=$AH$4),".","")</f>
      </c>
      <c r="O79" s="74">
        <f>IF(AND(P78&gt;=$AH$5,$P$15=$AH$4),".","")</f>
      </c>
      <c r="P79" s="70">
        <f>IF(AND($S$15&lt;=$AH$4,S78&lt;=$AH$5,D78=$AH$3),".","")</f>
      </c>
      <c r="Q79" s="74">
        <f>IF(AND(S78&gt;=$AH$5,$S$15=$AH$4),".","")</f>
      </c>
      <c r="R79" s="72">
        <f>IF(AND(S78&gt;=$AH$5,$S$15=$AH$4),".","")</f>
      </c>
      <c r="S79" s="73">
        <f>IF(AND($V$15&lt;=$AH$4,V78&lt;=$AH$5,D78=$AH$3),".","")</f>
      </c>
      <c r="T79" s="72">
        <f>IF(AND(V78&gt;=$AH$5,$V$15=$AH$4),".","")</f>
      </c>
      <c r="U79" s="74">
        <f>IF(AND(V78&gt;=$AH$5,$V$15=$AH$4),".","")</f>
      </c>
      <c r="V79" s="70">
        <f>IF(AND($Y$15&lt;=$AH$4,Y78&lt;=$AH$5,D78=$AH$3),".","")</f>
      </c>
      <c r="W79" s="74">
        <f>IF(AND(Y78&gt;=$AH$5,$Y$15=$AH$4),".","")</f>
      </c>
      <c r="X79" s="72">
        <f>IF(AND(Y78&gt;=$AH$5,$Y$15=$AH$4),".","")</f>
      </c>
      <c r="Y79" s="73">
        <f>IF(AND($AB$15&lt;=$AH$4,AB78&lt;=$AH$5,D78=$AH$3),".","")</f>
      </c>
      <c r="Z79" s="72">
        <f>IF(AND(AB78&gt;=$AH$5,$AB$15=$AH$4),".","")</f>
      </c>
      <c r="AA79" s="74">
        <f>IF(AND(AB78&gt;=$AH$5,$AB$15=$AH$4),".","")</f>
      </c>
      <c r="AB79" s="70">
        <f>IF(AND($AE$15&lt;=$AH$4,AE78&lt;=$AH$5,D78=$AH$3),".","")</f>
      </c>
      <c r="AC79" s="74">
        <f>IF(AND(AE78&gt;=$AH$5,$AE$15=$AH$4),".","")</f>
      </c>
      <c r="AD79" s="72">
        <f>IF(AND(AE78&gt;=$AH$5,$AE$15=$AH$4),".","")</f>
      </c>
      <c r="AE79" s="73">
        <f>IF(AND($AH$15&lt;=$AH$4,AH78&lt;=$AH$5,D78=$AH$3),".","")</f>
      </c>
      <c r="AF79" s="72">
        <f>IF(AND(AH78&gt;=$AH$5,$AH$15=$AH$4),".","")</f>
      </c>
      <c r="AG79" s="74">
        <f>IF(AND(AH78&gt;=$AH$5,$AH$15=$AH$4),".","")</f>
      </c>
      <c r="AH79" s="70">
        <f>IF(AND($AK$15&lt;=$AH$4,AK78&lt;=$AH$5,D78=$AH$3),".","")</f>
      </c>
      <c r="AI79" s="74">
        <f>IF(AND(AK78&gt;=$AH$5,$AK$15=$AH$4),".","")</f>
      </c>
      <c r="AJ79" s="72">
        <f>IF(AND(AK78&gt;=$AH$5,$AK$15=$AH$4),".","")</f>
      </c>
      <c r="AK79" s="110"/>
      <c r="AL79" s="82"/>
      <c r="AM79" s="82"/>
      <c r="AN79" s="83"/>
      <c r="AO79" s="82"/>
      <c r="AP79" s="82"/>
      <c r="AQ79" s="82"/>
      <c r="AR79" s="82"/>
      <c r="AS79" s="82"/>
      <c r="AT79" s="82"/>
    </row>
    <row r="80" spans="1:46" s="67" customFormat="1" ht="2.25" customHeight="1">
      <c r="A80" s="105"/>
      <c r="B80" s="60">
        <f>IF($AH$3&gt;=D81,".","")</f>
      </c>
      <c r="C80" s="61">
        <f>IF($AH$3&gt;=D81,".","")</f>
      </c>
      <c r="D80" s="62">
        <f>IF(AND($G$15&lt;=$AH$4,G81&lt;=$AH$5,D81=$AH$3),".","")</f>
      </c>
      <c r="E80" s="63">
        <f>IF(AND($D81&lt;=$AH$3,$G$15=$AH$4),".","")</f>
      </c>
      <c r="F80" s="64">
        <f>IF(AND($D81&lt;=$AH$3,$G$15=$AH$4),".","")</f>
      </c>
      <c r="G80" s="65">
        <f>IF(AND($J$15&lt;=$AH$4,J81&lt;=$AH$5,D81=$AH$3),".","")</f>
      </c>
      <c r="H80" s="64">
        <f>IF(AND(J81&gt;=$AH$5,$J$15=$AH$4),".","")</f>
      </c>
      <c r="I80" s="66">
        <f>IF(AND(J81&gt;=$AH$5,$J$15=$AH$4),".","")</f>
      </c>
      <c r="J80" s="62">
        <f>IF(AND($M$15&lt;=$AH$4,M81&lt;=$AH$5,D81=$AH$3),".","")</f>
      </c>
      <c r="K80" s="66">
        <f>IF(AND(M81&gt;=$AH$5,$M$15=$AH$4),".","")</f>
      </c>
      <c r="L80" s="64">
        <f>IF(AND(M81&gt;=$AH$5,$M$15=$AH$4),".","")</f>
      </c>
      <c r="M80" s="65">
        <f>IF(AND($P$15&lt;=$AH$4,P81&lt;=$AH$5,D81=$AH$3),".","")</f>
      </c>
      <c r="N80" s="64">
        <f>IF(AND(P81&gt;=$AH$5,$P$15=$AH$4),".","")</f>
      </c>
      <c r="O80" s="66">
        <f>IF(AND(P81&gt;=$AH$5,$P$15=$AH$4),".","")</f>
      </c>
      <c r="P80" s="62">
        <f>IF(AND($S$15&lt;=$AH$4,S81&lt;=$AH$5,D81=$AH$3),".","")</f>
      </c>
      <c r="Q80" s="66">
        <f>IF(AND(S81&gt;=$AH$5,$S$15=$AH$4),".","")</f>
      </c>
      <c r="R80" s="64">
        <f>IF(AND(S81&gt;=$AH$5,$S$15=$AH$4),".","")</f>
      </c>
      <c r="S80" s="65">
        <f>IF(AND($V$15&lt;=$AH$4,V81&lt;=$AH$5,D81=$AH$3),".","")</f>
      </c>
      <c r="T80" s="64">
        <f>IF(AND(V81&gt;=$AH$5,$V$15=$AH$4),".","")</f>
      </c>
      <c r="U80" s="66">
        <f>IF(AND(V81&gt;=$AH$5,$V$15=$AH$4),".","")</f>
      </c>
      <c r="V80" s="62">
        <f>IF(AND($Y$15&lt;=$AH$4,Y81&lt;=$AH$5,D81=$AH$3),".","")</f>
      </c>
      <c r="W80" s="66">
        <f>IF(AND(Y81&gt;=$AH$5,$Y$15=$AH$4),".","")</f>
      </c>
      <c r="X80" s="64">
        <f>IF(AND(Y81&gt;=$AH$5,$Y$15=$AH$4),".","")</f>
      </c>
      <c r="Y80" s="65">
        <f>IF(AND($AB$15&lt;=$AH$4,AB81&lt;=$AH$5,D81=$AH$3),".","")</f>
      </c>
      <c r="Z80" s="64">
        <f>IF(AND(AB81&gt;=$AH$5,$AB$15=$AH$4),".","")</f>
      </c>
      <c r="AA80" s="66">
        <f>IF(AND(AB81&gt;=$AH$5,$AB$15=$AH$4),".","")</f>
      </c>
      <c r="AB80" s="62">
        <f>IF(AND($AE$15&lt;=$AH$4,AE81&lt;=$AH$5,D81=$AH$3),".","")</f>
      </c>
      <c r="AC80" s="66">
        <f>IF(AND(AE81&gt;=$AH$5,$AE$15=$AH$4),".","")</f>
      </c>
      <c r="AD80" s="64">
        <f>IF(AND(AE81&gt;=$AH$5,$AE$15=$AH$4),".","")</f>
      </c>
      <c r="AE80" s="65">
        <f>IF(AND($AH$15&lt;=$AH$4,AH81&lt;=$AH$5,D81=$AH$3),".","")</f>
      </c>
      <c r="AF80" s="64">
        <f>IF(AND(AH81&gt;=$AH$5,$AH$15=$AH$4),".","")</f>
      </c>
      <c r="AG80" s="66">
        <f>IF(AND(AH81&gt;=$AH$5,$AH$15=$AH$4),".","")</f>
      </c>
      <c r="AH80" s="62">
        <f>IF(AND($AK$15&lt;=$AH$4,AK81&lt;=$AH$5,D81=$AH$3),".","")</f>
      </c>
      <c r="AI80" s="66">
        <f>IF(AND(AK81&gt;=$AH$5,$AK$15=$AH$4),".","")</f>
      </c>
      <c r="AJ80" s="64">
        <f>IF(AND(AK81&gt;=$AH$5,$AK$15=$AH$4),".","")</f>
      </c>
      <c r="AK80" s="106"/>
      <c r="AL80" s="79"/>
      <c r="AM80" s="79"/>
      <c r="AN80" s="80"/>
      <c r="AO80" s="79"/>
      <c r="AP80" s="79"/>
      <c r="AQ80" s="79"/>
      <c r="AR80" s="79"/>
      <c r="AS80" s="79"/>
      <c r="AT80" s="79"/>
    </row>
    <row r="81" spans="1:46" ht="11.25" customHeight="1">
      <c r="A81" s="107">
        <f>TAN(ACOS(D81))</f>
        <v>0.7239875017973206</v>
      </c>
      <c r="B81" s="52">
        <f>IF($AH$3&gt;=D81,"y","")</f>
      </c>
      <c r="C81" s="26">
        <f>IF($AH$3&gt;=D81,"y","")</f>
      </c>
      <c r="D81" s="18">
        <v>0.81</v>
      </c>
      <c r="E81" s="59">
        <f>IF(AND($D81&lt;=$AH$3,$G$15=$AH$4),"y","")</f>
      </c>
      <c r="F81" s="77">
        <f>IF(AND($D81&lt;=$AH$3,$G$15=$AH$4),"y","")</f>
      </c>
      <c r="G81" s="10">
        <f>IF(AND($G$15=$AH$4,$D81=$AH$3),"N.A.","")</f>
      </c>
      <c r="H81" s="30">
        <f>IF(AND(J81&gt;=$AH$5,$J$15=$AH$4),"y","")</f>
      </c>
      <c r="I81" s="28">
        <f>IF(AND(J81&gt;=$AH$5,$J$15=$AH$4),"y","")</f>
      </c>
      <c r="J81" s="54">
        <f>TAN(ACOS(D81))-TAN(ACOS($J$15))</f>
        <v>0.025983208077604236</v>
      </c>
      <c r="K81" s="28">
        <f>IF(AND(M81&gt;=$AH$5,$M$15=$AH$4),"y","")</f>
      </c>
      <c r="L81" s="30">
        <f>IF(AND(M81&gt;=$AH$5,$M$15=$AH$4),"y","")</f>
      </c>
      <c r="M81" s="10">
        <f>TAN(ACOS(D81))-TAN(ACOS($M$15))</f>
        <v>0.10424316339421835</v>
      </c>
      <c r="N81" s="30">
        <f>IF(AND(P81&gt;=$AH$5,$P$15=$AH$4),"y","")</f>
      </c>
      <c r="O81" s="28">
        <f>IF(AND(P81&gt;=$AH$5,$P$15=$AH$4),"y","")</f>
      </c>
      <c r="P81" s="54">
        <f>TAN(ACOS(D81))-TAN(ACOS($P$15))</f>
        <v>0.18424467965923375</v>
      </c>
      <c r="Q81" s="28">
        <f>IF(AND(S81&gt;=$AH$5,$S$15=$AH$4),"y","")</f>
      </c>
      <c r="R81" s="30">
        <f>IF(AND(S81&gt;=$AH$5,$S$15=$AH$4),"y","")</f>
      </c>
      <c r="S81" s="10">
        <f>TAN(ACOS(D81))-TAN(ACOS($S$15))</f>
        <v>0.2396653969594681</v>
      </c>
      <c r="T81" s="30">
        <f>IF(AND(V81&gt;=$AH$5,$V$15=$AH$4),"y","")</f>
      </c>
      <c r="U81" s="28">
        <f>IF(AND(V81&gt;=$AH$5,$V$15=$AH$4),"y","")</f>
      </c>
      <c r="V81" s="54">
        <f>TAN(ACOS(D81))-TAN(ACOS($V$15))</f>
        <v>0.29798928566111604</v>
      </c>
      <c r="W81" s="28">
        <f>IF(AND(Y81&gt;=$AH$5,$Y$15=$AH$4),"y","")</f>
      </c>
      <c r="X81" s="30">
        <f>IF(AND(Y81&gt;=$AH$5,$Y$15=$AH$4),"y","")</f>
      </c>
      <c r="Y81" s="10">
        <f>TAN(ACOS(D81))-TAN(ACOS($Y$15))</f>
        <v>0.3610359675583423</v>
      </c>
      <c r="Z81" s="30">
        <f>IF(AND(AB81&gt;=$AH$5,$AB$15=$AH$4),"y","")</f>
      </c>
      <c r="AA81" s="28">
        <f>IF(AND(AB81&gt;=$AH$5,$AB$15=$AH$4),"y","")</f>
      </c>
      <c r="AB81" s="54">
        <f>TAN(ACOS(D81))-TAN(ACOS($AB$15))</f>
        <v>0.3953033966184574</v>
      </c>
      <c r="AC81" s="28">
        <f>IF(AND(AE81&gt;=$AH$5,$AE$15=$AH$4),"y","")</f>
      </c>
      <c r="AD81" s="30">
        <f>IF(AND(AE81&gt;=$AH$5,$AE$15=$AH$4),"y","")</f>
      </c>
      <c r="AE81" s="10">
        <f>TAN(ACOS(D81))-TAN(ACOS($AE$15))</f>
        <v>0.4323208351306538</v>
      </c>
      <c r="AF81" s="30">
        <f>IF(AND(AH81&gt;=$AH$5,$AH$15=$AH$4),"y","")</f>
      </c>
      <c r="AG81" s="28">
        <f>IF(AND(AH81&gt;=$AH$5,$AH$15=$AH$4),"y","")</f>
      </c>
      <c r="AH81" s="54">
        <f>TAN(ACOS(D81))-TAN(ACOS($AH$15))</f>
        <v>0.5209288411633164</v>
      </c>
      <c r="AI81" s="28">
        <f>IF(AND(AK81&gt;=$AH$5,$AK$15=$AH$4),"y","")</f>
      </c>
      <c r="AJ81" s="30">
        <f>IF(AND(AK81&gt;=$AH$5,$AK$15=$AH$4),"y","")</f>
      </c>
      <c r="AK81" s="108">
        <f>TAN(ACOS(D81))-TAN(ACOS($AK$15))</f>
        <v>0.7239875017973206</v>
      </c>
      <c r="AL81" s="43"/>
      <c r="AM81" s="43"/>
      <c r="AN81" s="43"/>
      <c r="AO81" s="43"/>
      <c r="AP81" s="43"/>
      <c r="AQ81" s="43"/>
      <c r="AR81" s="43"/>
      <c r="AS81" s="43"/>
      <c r="AT81" s="43"/>
    </row>
    <row r="82" spans="1:46" s="75" customFormat="1" ht="2.25" customHeight="1" thickBot="1">
      <c r="A82" s="109"/>
      <c r="B82" s="68">
        <f>IF($AH$3&gt;=D81,".","")</f>
      </c>
      <c r="C82" s="69">
        <f>IF($AH$3&gt;=D81,".","")</f>
      </c>
      <c r="D82" s="70">
        <f>IF(AND($G$15&lt;=$AH$4,G81&lt;=$AH$5,D81=$AH$3),".","")</f>
      </c>
      <c r="E82" s="71">
        <f>IF(AND($D81&lt;=$AH$3,$G$15=$AH$4),".","")</f>
      </c>
      <c r="F82" s="72">
        <f>IF(AND($D81&lt;=$AH$3,$G$15=$AH$4),".","")</f>
      </c>
      <c r="G82" s="73">
        <f>IF(AND($J$15&lt;=$AH$4,J81&lt;=$AH$5,D81=$AH$3),".","")</f>
      </c>
      <c r="H82" s="72">
        <f>IF(AND(J81&gt;=$AH$5,$J$15=$AH$4),".","")</f>
      </c>
      <c r="I82" s="74">
        <f>IF(AND(J81&gt;=$AH$5,$J$15=$AH$4),".","")</f>
      </c>
      <c r="J82" s="70">
        <f>IF(AND($M$15&lt;=$AH$4,M81&lt;=$AH$5,D81=$AH$3),".","")</f>
      </c>
      <c r="K82" s="74">
        <f>IF(AND(M81&gt;=$AH$5,$M$15=$AH$4),".","")</f>
      </c>
      <c r="L82" s="72">
        <f>IF(AND(M81&gt;=$AH$5,$M$15=$AH$4),".","")</f>
      </c>
      <c r="M82" s="73">
        <f>IF(AND($P$15&lt;=$AH$4,P81&lt;=$AH$5,D81=$AH$3),".","")</f>
      </c>
      <c r="N82" s="72">
        <f>IF(AND(P81&gt;=$AH$5,$P$15=$AH$4),".","")</f>
      </c>
      <c r="O82" s="74">
        <f>IF(AND(P81&gt;=$AH$5,$P$15=$AH$4),".","")</f>
      </c>
      <c r="P82" s="70">
        <f>IF(AND($S$15&lt;=$AH$4,S81&lt;=$AH$5,D81=$AH$3),".","")</f>
      </c>
      <c r="Q82" s="74">
        <f>IF(AND(S81&gt;=$AH$5,$S$15=$AH$4),".","")</f>
      </c>
      <c r="R82" s="72">
        <f>IF(AND(S81&gt;=$AH$5,$S$15=$AH$4),".","")</f>
      </c>
      <c r="S82" s="73">
        <f>IF(AND($V$15&lt;=$AH$4,V81&lt;=$AH$5,D81=$AH$3),".","")</f>
      </c>
      <c r="T82" s="72">
        <f>IF(AND(V81&gt;=$AH$5,$V$15=$AH$4),".","")</f>
      </c>
      <c r="U82" s="74">
        <f>IF(AND(V81&gt;=$AH$5,$V$15=$AH$4),".","")</f>
      </c>
      <c r="V82" s="70">
        <f>IF(AND($Y$15&lt;=$AH$4,Y81&lt;=$AH$5,D81=$AH$3),".","")</f>
      </c>
      <c r="W82" s="74">
        <f>IF(AND(Y81&gt;=$AH$5,$Y$15=$AH$4),".","")</f>
      </c>
      <c r="X82" s="72">
        <f>IF(AND(Y81&gt;=$AH$5,$Y$15=$AH$4),".","")</f>
      </c>
      <c r="Y82" s="73">
        <f>IF(AND($AB$15&lt;=$AH$4,AB81&lt;=$AH$5,D81=$AH$3),".","")</f>
      </c>
      <c r="Z82" s="72">
        <f>IF(AND(AB81&gt;=$AH$5,$AB$15=$AH$4),".","")</f>
      </c>
      <c r="AA82" s="74">
        <f>IF(AND(AB81&gt;=$AH$5,$AB$15=$AH$4),".","")</f>
      </c>
      <c r="AB82" s="70">
        <f>IF(AND($AE$15&lt;=$AH$4,AE81&lt;=$AH$5,D81=$AH$3),".","")</f>
      </c>
      <c r="AC82" s="74">
        <f>IF(AND(AE81&gt;=$AH$5,$AE$15=$AH$4),".","")</f>
      </c>
      <c r="AD82" s="72">
        <f>IF(AND(AE81&gt;=$AH$5,$AE$15=$AH$4),".","")</f>
      </c>
      <c r="AE82" s="73">
        <f>IF(AND($AH$15&lt;=$AH$4,AH81&lt;=$AH$5,D81=$AH$3),".","")</f>
      </c>
      <c r="AF82" s="72">
        <f>IF(AND(AH81&gt;=$AH$5,$AH$15=$AH$4),".","")</f>
      </c>
      <c r="AG82" s="74">
        <f>IF(AND(AH81&gt;=$AH$5,$AH$15=$AH$4),".","")</f>
      </c>
      <c r="AH82" s="70">
        <f>IF(AND($AK$15&lt;=$AH$4,AK81&lt;=$AH$5,D81=$AH$3),".","")</f>
      </c>
      <c r="AI82" s="74">
        <f>IF(AND(AK81&gt;=$AH$5,$AK$15=$AH$4),".","")</f>
      </c>
      <c r="AJ82" s="72">
        <f>IF(AND(AK81&gt;=$AH$5,$AK$15=$AH$4),".","")</f>
      </c>
      <c r="AK82" s="110"/>
      <c r="AL82" s="82"/>
      <c r="AM82" s="82"/>
      <c r="AN82" s="83"/>
      <c r="AO82" s="82"/>
      <c r="AP82" s="82"/>
      <c r="AQ82" s="82"/>
      <c r="AR82" s="82"/>
      <c r="AS82" s="82"/>
      <c r="AT82" s="82"/>
    </row>
    <row r="83" spans="1:46" s="67" customFormat="1" ht="2.25" customHeight="1">
      <c r="A83" s="105"/>
      <c r="B83" s="60">
        <f>IF($AH$3&gt;=D84,".","")</f>
      </c>
      <c r="C83" s="61">
        <f>IF($AH$3&gt;=D84,".","")</f>
      </c>
      <c r="D83" s="62">
        <f>IF(AND($G$15&lt;=$AH$4,G84&lt;=$AH$5,D84=$AH$3),".","")</f>
      </c>
      <c r="E83" s="63">
        <f>IF(AND($D84&lt;=$AH$3,$G$15=$AH$4),".","")</f>
      </c>
      <c r="F83" s="64">
        <f>IF(AND($D84&lt;=$AH$3,$G$15=$AH$4),".","")</f>
      </c>
      <c r="G83" s="65">
        <f>IF(AND($J$15&lt;=$AH$4,D84=$AH$3),".","")</f>
      </c>
      <c r="H83" s="64">
        <f>IF(AND($D84&lt;=$AH$3,$J$15=$AH$4),".","")</f>
      </c>
      <c r="I83" s="66">
        <f>IF(AND($D84&lt;=$AH$3,$J$15=$AH$4),".","")</f>
      </c>
      <c r="J83" s="62">
        <f>IF(AND($M$15&lt;=$AH$4,M84&lt;=$AH$5,D84=$AH$3),".","")</f>
      </c>
      <c r="K83" s="66">
        <f>IF(AND(M84&gt;=$AH$5,$M$15=$AH$4),".","")</f>
      </c>
      <c r="L83" s="64">
        <f>IF(AND(M84&gt;=$AH$5,$M$15=$AH$4),".","")</f>
      </c>
      <c r="M83" s="65">
        <f>IF(AND($P$15&lt;=$AH$4,P84&lt;=$AH$5,D84=$AH$3),".","")</f>
      </c>
      <c r="N83" s="64">
        <f>IF(AND(P84&gt;=$AH$5,$P$15=$AH$4),".","")</f>
      </c>
      <c r="O83" s="66">
        <f>IF(AND(P84&gt;=$AH$5,$P$15=$AH$4),".","")</f>
      </c>
      <c r="P83" s="62">
        <f>IF(AND($S$15&lt;=$AH$4,S84&lt;=$AH$5,D84=$AH$3),".","")</f>
      </c>
      <c r="Q83" s="66">
        <f>IF(AND(S84&gt;=$AH$5,$S$15=$AH$4),".","")</f>
      </c>
      <c r="R83" s="64">
        <f>IF(AND(S84&gt;=$AH$5,$S$15=$AH$4),".","")</f>
      </c>
      <c r="S83" s="65">
        <f>IF(AND($V$15&lt;=$AH$4,V84&lt;=$AH$5,D84=$AH$3),".","")</f>
      </c>
      <c r="T83" s="64">
        <f>IF(AND(V84&gt;=$AH$5,$V$15=$AH$4),".","")</f>
      </c>
      <c r="U83" s="66">
        <f>IF(AND(V84&gt;=$AH$5,$V$15=$AH$4),".","")</f>
      </c>
      <c r="V83" s="62">
        <f>IF(AND($Y$15&lt;=$AH$4,Y84&lt;=$AH$5,D84=$AH$3),".","")</f>
      </c>
      <c r="W83" s="66">
        <f>IF(AND(Y84&gt;=$AH$5,$Y$15=$AH$4),".","")</f>
      </c>
      <c r="X83" s="64">
        <f>IF(AND(Y84&gt;=$AH$5,$Y$15=$AH$4),".","")</f>
      </c>
      <c r="Y83" s="65">
        <f>IF(AND($AB$15&lt;=$AH$4,AB84&lt;=$AH$5,D84=$AH$3),".","")</f>
      </c>
      <c r="Z83" s="64">
        <f>IF(AND(AB84&gt;=$AH$5,$AB$15=$AH$4),".","")</f>
      </c>
      <c r="AA83" s="66">
        <f>IF(AND(AB84&gt;=$AH$5,$AB$15=$AH$4),".","")</f>
      </c>
      <c r="AB83" s="62">
        <f>IF(AND($AE$15&lt;=$AH$4,AE84&lt;=$AH$5,D84=$AH$3),".","")</f>
      </c>
      <c r="AC83" s="66">
        <f>IF(AND(AE84&gt;=$AH$5,$AE$15=$AH$4),".","")</f>
      </c>
      <c r="AD83" s="64">
        <f>IF(AND(AE84&gt;=$AH$5,$AE$15=$AH$4),".","")</f>
      </c>
      <c r="AE83" s="65">
        <f>IF(AND($AH$15&lt;=$AH$4,AH84&lt;=$AH$5,D84=$AH$3),".","")</f>
      </c>
      <c r="AF83" s="64">
        <f>IF(AND(AH84&gt;=$AH$5,$AH$15=$AH$4),".","")</f>
      </c>
      <c r="AG83" s="66">
        <f>IF(AND(AH84&gt;=$AH$5,$AH$15=$AH$4),".","")</f>
      </c>
      <c r="AH83" s="62">
        <f>IF(AND($AK$15&lt;=$AH$4,AK84&lt;=$AH$5,D84=$AH$3),".","")</f>
      </c>
      <c r="AI83" s="66">
        <f>IF(AND(AK84&gt;=$AH$5,$AK$15=$AH$4),".","")</f>
      </c>
      <c r="AJ83" s="64">
        <f>IF(AND(AK84&gt;=$AH$5,$AK$15=$AH$4),".","")</f>
      </c>
      <c r="AK83" s="106"/>
      <c r="AL83" s="79"/>
      <c r="AM83" s="79"/>
      <c r="AN83" s="80"/>
      <c r="AO83" s="79"/>
      <c r="AP83" s="79"/>
      <c r="AQ83" s="79"/>
      <c r="AR83" s="79"/>
      <c r="AS83" s="79"/>
      <c r="AT83" s="79"/>
    </row>
    <row r="84" spans="1:46" ht="11.25" customHeight="1">
      <c r="A84" s="107">
        <f>TAN(ACOS(D84))</f>
        <v>0.6980042937197164</v>
      </c>
      <c r="B84" s="52">
        <f>IF($AH$3&gt;=D84,"y","")</f>
      </c>
      <c r="C84" s="26">
        <f>IF($AH$3&gt;=D84,"y","")</f>
      </c>
      <c r="D84" s="18">
        <v>0.82</v>
      </c>
      <c r="E84" s="59">
        <f>IF(AND($D84&lt;=$AH$3,$G$15=$AH$4),"y","")</f>
      </c>
      <c r="F84" s="77">
        <f>IF(AND($D84&lt;=$AH$3,$G$15=$AH$4),"y","")</f>
      </c>
      <c r="G84" s="10">
        <f>IF(AND($G$15=$AH$4,$D84=$AH$3),"N.A.","")</f>
      </c>
      <c r="H84" s="30">
        <f>IF(AND($D84&lt;=$AH$3,$J$15=$AH$4),"y","")</f>
      </c>
      <c r="I84" s="28">
        <f>IF(AND($D84&lt;=$AH$3,$J$15=$AH$4),"y","")</f>
      </c>
      <c r="J84" s="54">
        <f>IF(AND($J$15=$AH$4,$D84=$AH$3),"N.A.","")</f>
      </c>
      <c r="K84" s="28">
        <f>IF(AND(M84&gt;=$AH$5,$M$15=$AH$4),"y","")</f>
      </c>
      <c r="L84" s="30">
        <f>IF(AND(M84&gt;=$AH$5,$M$15=$AH$4),"y","")</f>
      </c>
      <c r="M84" s="10">
        <f>TAN(ACOS(D84))-TAN(ACOS($M$15))</f>
        <v>0.07825995531661412</v>
      </c>
      <c r="N84" s="30">
        <f>IF(AND(P84&gt;=$AH$5,$P$15=$AH$4),"y","")</f>
      </c>
      <c r="O84" s="28">
        <f>IF(AND(P84&gt;=$AH$5,$P$15=$AH$4),"y","")</f>
      </c>
      <c r="P84" s="54">
        <f>TAN(ACOS(D84))-TAN(ACOS($P$15))</f>
        <v>0.1582614715816295</v>
      </c>
      <c r="Q84" s="28">
        <f>IF(AND(S84&gt;=$AH$5,$S$15=$AH$4),"y","")</f>
      </c>
      <c r="R84" s="30">
        <f>IF(AND(S84&gt;=$AH$5,$S$15=$AH$4),"y","")</f>
      </c>
      <c r="S84" s="10">
        <f>TAN(ACOS(D84))-TAN(ACOS($S$15))</f>
        <v>0.21368218888186385</v>
      </c>
      <c r="T84" s="30">
        <f>IF(AND(V84&gt;=$AH$5,$V$15=$AH$4),"y","")</f>
      </c>
      <c r="U84" s="28">
        <f>IF(AND(V84&gt;=$AH$5,$V$15=$AH$4),"y","")</f>
      </c>
      <c r="V84" s="54">
        <f>TAN(ACOS(D84))-TAN(ACOS($V$15))</f>
        <v>0.2720060775835118</v>
      </c>
      <c r="W84" s="28">
        <f>IF(AND(Y84&gt;=$AH$5,$Y$15=$AH$4),"y","")</f>
      </c>
      <c r="X84" s="30">
        <f>IF(AND(Y84&gt;=$AH$5,$Y$15=$AH$4),"y","")</f>
      </c>
      <c r="Y84" s="10">
        <f>TAN(ACOS(D84))-TAN(ACOS($Y$15))</f>
        <v>0.33505275948073804</v>
      </c>
      <c r="Z84" s="30">
        <f>IF(AND(AB84&gt;=$AH$5,$AB$15=$AH$4),"y","")</f>
      </c>
      <c r="AA84" s="28">
        <f>IF(AND(AB84&gt;=$AH$5,$AB$15=$AH$4),"y","")</f>
      </c>
      <c r="AB84" s="54">
        <f>TAN(ACOS(D84))-TAN(ACOS($AB$15))</f>
        <v>0.3693201885408532</v>
      </c>
      <c r="AC84" s="28">
        <f>IF(AND(AE84&gt;=$AH$5,$AE$15=$AH$4),"y","")</f>
      </c>
      <c r="AD84" s="30">
        <f>IF(AND(AE84&gt;=$AH$5,$AE$15=$AH$4),"y","")</f>
      </c>
      <c r="AE84" s="10">
        <f>TAN(ACOS(D84))-TAN(ACOS($AE$15))</f>
        <v>0.40633762705304954</v>
      </c>
      <c r="AF84" s="30">
        <f>IF(AND(AH84&gt;=$AH$5,$AH$15=$AH$4),"y","")</f>
      </c>
      <c r="AG84" s="28">
        <f>IF(AND(AH84&gt;=$AH$5,$AH$15=$AH$4),"y","")</f>
      </c>
      <c r="AH84" s="54">
        <f>TAN(ACOS(D84))-TAN(ACOS($AH$15))</f>
        <v>0.4949456330857122</v>
      </c>
      <c r="AI84" s="28">
        <f>IF(AND(AK84&gt;=$AH$5,$AK$15=$AH$4),"y","")</f>
      </c>
      <c r="AJ84" s="30">
        <f>IF(AND(AK84&gt;=$AH$5,$AK$15=$AH$4),"y","")</f>
      </c>
      <c r="AK84" s="108">
        <f>TAN(ACOS(D84))-TAN(ACOS($AK$15))</f>
        <v>0.6980042937197164</v>
      </c>
      <c r="AL84" s="43"/>
      <c r="AM84" s="43"/>
      <c r="AN84" s="43"/>
      <c r="AO84" s="43"/>
      <c r="AP84" s="43"/>
      <c r="AQ84" s="43"/>
      <c r="AR84" s="43"/>
      <c r="AS84" s="43"/>
      <c r="AT84" s="43"/>
    </row>
    <row r="85" spans="1:46" s="75" customFormat="1" ht="2.25" customHeight="1" thickBot="1">
      <c r="A85" s="109"/>
      <c r="B85" s="68">
        <f>IF($AH$3&gt;=D84,".","")</f>
      </c>
      <c r="C85" s="69">
        <f>IF($AH$3&gt;=D84,".","")</f>
      </c>
      <c r="D85" s="70">
        <f>IF(AND($G$15&lt;=$AH$4,G84&lt;=$AH$5,D84=$AH$3),".","")</f>
      </c>
      <c r="E85" s="71">
        <f>IF(AND($D84&lt;=$AH$3,$G$15=$AH$4),".","")</f>
      </c>
      <c r="F85" s="72">
        <f>IF(AND($D84&lt;=$AH$3,$G$15=$AH$4),".","")</f>
      </c>
      <c r="G85" s="73">
        <f>IF(AND($J$15&lt;=$AH$4,D84=$AH$3),".","")</f>
      </c>
      <c r="H85" s="72">
        <f>IF(AND($D84&lt;=$AH$3,$J$15=$AH$4),".","")</f>
      </c>
      <c r="I85" s="74">
        <f>IF(AND($D84&lt;=$AH$3,$J$15=$AH$4),".","")</f>
      </c>
      <c r="J85" s="70">
        <f>IF(AND($M$15&lt;=$AH$4,M84&lt;=$AH$5,D84=$AH$3),".","")</f>
      </c>
      <c r="K85" s="74">
        <f>IF(AND(M84&gt;=$AH$5,$M$15=$AH$4),".","")</f>
      </c>
      <c r="L85" s="72">
        <f>IF(AND(M84&gt;=$AH$5,$M$15=$AH$4),".","")</f>
      </c>
      <c r="M85" s="73">
        <f>IF(AND($P$15&lt;=$AH$4,P84&lt;=$AH$5,D84=$AH$3),".","")</f>
      </c>
      <c r="N85" s="72">
        <f>IF(AND(P84&gt;=$AH$5,$P$15=$AH$4),".","")</f>
      </c>
      <c r="O85" s="74">
        <f>IF(AND(P84&gt;=$AH$5,$P$15=$AH$4),".","")</f>
      </c>
      <c r="P85" s="70">
        <f>IF(AND($S$15&lt;=$AH$4,S84&lt;=$AH$5,D84=$AH$3),".","")</f>
      </c>
      <c r="Q85" s="74">
        <f>IF(AND(S84&gt;=$AH$5,$S$15=$AH$4),".","")</f>
      </c>
      <c r="R85" s="72">
        <f>IF(AND(S84&gt;=$AH$5,$S$15=$AH$4),".","")</f>
      </c>
      <c r="S85" s="73">
        <f>IF(AND($V$15&lt;=$AH$4,V84&lt;=$AH$5,D84=$AH$3),".","")</f>
      </c>
      <c r="T85" s="72">
        <f>IF(AND(V84&gt;=$AH$5,$V$15=$AH$4),".","")</f>
      </c>
      <c r="U85" s="74">
        <f>IF(AND(V84&gt;=$AH$5,$V$15=$AH$4),".","")</f>
      </c>
      <c r="V85" s="70">
        <f>IF(AND($Y$15&lt;=$AH$4,Y84&lt;=$AH$5,D84=$AH$3),".","")</f>
      </c>
      <c r="W85" s="74">
        <f>IF(AND(Y84&gt;=$AH$5,$Y$15=$AH$4),".","")</f>
      </c>
      <c r="X85" s="72">
        <f>IF(AND(Y84&gt;=$AH$5,$Y$15=$AH$4),".","")</f>
      </c>
      <c r="Y85" s="73">
        <f>IF(AND($AB$15&lt;=$AH$4,AB84&lt;=$AH$5,D84=$AH$3),".","")</f>
      </c>
      <c r="Z85" s="72">
        <f>IF(AND(AB84&gt;=$AH$5,$AB$15=$AH$4),".","")</f>
      </c>
      <c r="AA85" s="74">
        <f>IF(AND(AB84&gt;=$AH$5,$AB$15=$AH$4),".","")</f>
      </c>
      <c r="AB85" s="70">
        <f>IF(AND($AE$15&lt;=$AH$4,AE84&lt;=$AH$5,D84=$AH$3),".","")</f>
      </c>
      <c r="AC85" s="74">
        <f>IF(AND(AE84&gt;=$AH$5,$AE$15=$AH$4),".","")</f>
      </c>
      <c r="AD85" s="72">
        <f>IF(AND(AE84&gt;=$AH$5,$AE$15=$AH$4),".","")</f>
      </c>
      <c r="AE85" s="73">
        <f>IF(AND($AH$15&lt;=$AH$4,AH84&lt;=$AH$5,D84=$AH$3),".","")</f>
      </c>
      <c r="AF85" s="72">
        <f>IF(AND(AH84&gt;=$AH$5,$AH$15=$AH$4),".","")</f>
      </c>
      <c r="AG85" s="74">
        <f>IF(AND(AH84&gt;=$AH$5,$AH$15=$AH$4),".","")</f>
      </c>
      <c r="AH85" s="70">
        <f>IF(AND($AK$15&lt;=$AH$4,AK84&lt;=$AH$5,D84=$AH$3),".","")</f>
      </c>
      <c r="AI85" s="74">
        <f>IF(AND(AK84&gt;=$AH$5,$AK$15=$AH$4),".","")</f>
      </c>
      <c r="AJ85" s="72">
        <f>IF(AND(AK84&gt;=$AH$5,$AK$15=$AH$4),".","")</f>
      </c>
      <c r="AK85" s="110"/>
      <c r="AL85" s="82"/>
      <c r="AM85" s="82"/>
      <c r="AN85" s="83"/>
      <c r="AO85" s="82"/>
      <c r="AP85" s="82"/>
      <c r="AQ85" s="82"/>
      <c r="AR85" s="82"/>
      <c r="AS85" s="82"/>
      <c r="AT85" s="82"/>
    </row>
    <row r="86" spans="1:46" s="67" customFormat="1" ht="2.25" customHeight="1">
      <c r="A86" s="105"/>
      <c r="B86" s="60">
        <f>IF($AH$3&gt;=D87,".","")</f>
      </c>
      <c r="C86" s="61">
        <f>IF($AH$3&gt;=D87,".","")</f>
      </c>
      <c r="D86" s="62">
        <f>IF(AND($G$15&lt;=$AH$4,G87&lt;=$AH$5,D87=$AH$3),".","")</f>
      </c>
      <c r="E86" s="63">
        <f>IF(AND($D87&lt;=$AH$3,$G$15=$AH$4),".","")</f>
      </c>
      <c r="F86" s="64">
        <f>IF(AND($D87&lt;=$AH$3,$G$15=$AH$4),".","")</f>
      </c>
      <c r="G86" s="65">
        <f>IF(AND($J$15&lt;=$AH$4,D87=$AH$3),".","")</f>
      </c>
      <c r="H86" s="64">
        <f>IF(AND($D87&lt;=$AH$3,$J$15=$AH$4),".","")</f>
      </c>
      <c r="I86" s="66">
        <f>IF(AND($D87&lt;=$AH$3,$J$15=$AH$4),".","")</f>
      </c>
      <c r="J86" s="62">
        <f>IF(AND($M$15&lt;=$AH$4,M87&lt;=$AH$5,D87=$AH$3),".","")</f>
      </c>
      <c r="K86" s="66">
        <f>IF(AND(M87&gt;=$AH$5,$M$15=$AH$4),".","")</f>
      </c>
      <c r="L86" s="64">
        <f>IF(AND(M87&gt;=$AH$5,$M$15=$AH$4),".","")</f>
      </c>
      <c r="M86" s="65">
        <f>IF(AND($P$15&lt;=$AH$4,P87&lt;=$AH$5,D87=$AH$3),".","")</f>
      </c>
      <c r="N86" s="64">
        <f>IF(AND(P87&gt;=$AH$5,$P$15=$AH$4),".","")</f>
      </c>
      <c r="O86" s="66">
        <f>IF(AND(P87&gt;=$AH$5,$P$15=$AH$4),".","")</f>
      </c>
      <c r="P86" s="62">
        <f>IF(AND($S$15&lt;=$AH$4,S87&lt;=$AH$5,D87=$AH$3),".","")</f>
      </c>
      <c r="Q86" s="66">
        <f>IF(AND(S87&gt;=$AH$5,$S$15=$AH$4),".","")</f>
      </c>
      <c r="R86" s="64">
        <f>IF(AND(S87&gt;=$AH$5,$S$15=$AH$4),".","")</f>
      </c>
      <c r="S86" s="65">
        <f>IF(AND($V$15&lt;=$AH$4,V87&lt;=$AH$5,D87=$AH$3),".","")</f>
      </c>
      <c r="T86" s="64">
        <f>IF(AND(V87&gt;=$AH$5,$V$15=$AH$4),".","")</f>
      </c>
      <c r="U86" s="66">
        <f>IF(AND(V87&gt;=$AH$5,$V$15=$AH$4),".","")</f>
      </c>
      <c r="V86" s="62">
        <f>IF(AND($Y$15&lt;=$AH$4,Y87&lt;=$AH$5,D87=$AH$3),".","")</f>
      </c>
      <c r="W86" s="66">
        <f>IF(AND(Y87&gt;=$AH$5,$Y$15=$AH$4),".","")</f>
      </c>
      <c r="X86" s="64">
        <f>IF(AND(Y87&gt;=$AH$5,$Y$15=$AH$4),".","")</f>
      </c>
      <c r="Y86" s="65">
        <f>IF(AND($AB$15&lt;=$AH$4,AB87&lt;=$AH$5,D87=$AH$3),".","")</f>
      </c>
      <c r="Z86" s="64">
        <f>IF(AND(AB87&gt;=$AH$5,$AB$15=$AH$4),".","")</f>
      </c>
      <c r="AA86" s="66">
        <f>IF(AND(AB87&gt;=$AH$5,$AB$15=$AH$4),".","")</f>
      </c>
      <c r="AB86" s="62">
        <f>IF(AND($AE$15&lt;=$AH$4,AE87&lt;=$AH$5,D87=$AH$3),".","")</f>
      </c>
      <c r="AC86" s="66">
        <f>IF(AND(AE87&gt;=$AH$5,$AE$15=$AH$4),".","")</f>
      </c>
      <c r="AD86" s="64">
        <f>IF(AND(AE87&gt;=$AH$5,$AE$15=$AH$4),".","")</f>
      </c>
      <c r="AE86" s="65">
        <f>IF(AND($AH$15&lt;=$AH$4,AH87&lt;=$AH$5,D87=$AH$3),".","")</f>
      </c>
      <c r="AF86" s="64">
        <f>IF(AND(AH87&gt;=$AH$5,$AH$15=$AH$4),".","")</f>
      </c>
      <c r="AG86" s="66">
        <f>IF(AND(AH87&gt;=$AH$5,$AH$15=$AH$4),".","")</f>
      </c>
      <c r="AH86" s="62">
        <f>IF(AND($AK$15&lt;=$AH$4,AK87&lt;=$AH$5,D87=$AH$3),".","")</f>
      </c>
      <c r="AI86" s="66">
        <f>IF(AND(AK87&gt;=$AH$5,$AK$15=$AH$4),".","")</f>
      </c>
      <c r="AJ86" s="64">
        <f>IF(AND(AK87&gt;=$AH$5,$AK$15=$AH$4),".","")</f>
      </c>
      <c r="AK86" s="106"/>
      <c r="AL86" s="79"/>
      <c r="AM86" s="79"/>
      <c r="AN86" s="80"/>
      <c r="AO86" s="79"/>
      <c r="AP86" s="79"/>
      <c r="AQ86" s="79"/>
      <c r="AR86" s="79"/>
      <c r="AS86" s="79"/>
      <c r="AT86" s="79"/>
    </row>
    <row r="87" spans="1:46" ht="11.25" customHeight="1">
      <c r="A87" s="107">
        <f>TAN(ACOS(D87))</f>
        <v>0.6720040851751491</v>
      </c>
      <c r="B87" s="52">
        <f>IF($AH$3&gt;=D87,"y","")</f>
      </c>
      <c r="C87" s="26">
        <f>IF($AH$3&gt;=D87,"y","")</f>
      </c>
      <c r="D87" s="18">
        <v>0.83</v>
      </c>
      <c r="E87" s="59">
        <f>IF(AND($D87&lt;=$AH$3,$G$15=$AH$4),"y","")</f>
      </c>
      <c r="F87" s="77">
        <f>IF(AND($D87&lt;=$AH$3,$G$15=$AH$4),"y","")</f>
      </c>
      <c r="G87" s="10">
        <f>IF(AND($G$15=$AH$4,$D87=$AH$3),"N.A.","")</f>
      </c>
      <c r="H87" s="30">
        <f>IF(AND($D87&lt;=$AH$3,$J$15=$AH$4),"y","")</f>
      </c>
      <c r="I87" s="28">
        <f>IF(AND($D87&lt;=$AH$3,$J$15=$AH$4),"y","")</f>
      </c>
      <c r="J87" s="54">
        <f>IF(AND($J$15=$AH$4,$D87=$AH$3),"N.A.","")</f>
      </c>
      <c r="K87" s="28">
        <f>IF(AND(M87&gt;=$AH$5,$M$15=$AH$4),"y","")</f>
      </c>
      <c r="L87" s="30">
        <f>IF(AND(M87&gt;=$AH$5,$M$15=$AH$4),"y","")</f>
      </c>
      <c r="M87" s="10">
        <f>TAN(ACOS(D87))-TAN(ACOS($M$15))</f>
        <v>0.05225974677204681</v>
      </c>
      <c r="N87" s="30">
        <f>IF(AND(P87&gt;=$AH$5,$P$15=$AH$4),"y","")</f>
      </c>
      <c r="O87" s="28">
        <f>IF(AND(P87&gt;=$AH$5,$P$15=$AH$4),"y","")</f>
      </c>
      <c r="P87" s="54">
        <f>TAN(ACOS(D87))-TAN(ACOS($P$15))</f>
        <v>0.1322612630370622</v>
      </c>
      <c r="Q87" s="28">
        <f>IF(AND(S87&gt;=$AH$5,$S$15=$AH$4),"y","")</f>
      </c>
      <c r="R87" s="30">
        <f>IF(AND(S87&gt;=$AH$5,$S$15=$AH$4),"y","")</f>
      </c>
      <c r="S87" s="10">
        <f>TAN(ACOS(D87))-TAN(ACOS($S$15))</f>
        <v>0.18768198033729655</v>
      </c>
      <c r="T87" s="30">
        <f>IF(AND(V87&gt;=$AH$5,$V$15=$AH$4),"y","")</f>
      </c>
      <c r="U87" s="28">
        <f>IF(AND(V87&gt;=$AH$5,$V$15=$AH$4),"y","")</f>
      </c>
      <c r="V87" s="54">
        <f>TAN(ACOS(D87))-TAN(ACOS($V$15))</f>
        <v>0.2460058690389445</v>
      </c>
      <c r="W87" s="28">
        <f>IF(AND(Y87&gt;=$AH$5,$Y$15=$AH$4),"y","")</f>
      </c>
      <c r="X87" s="30">
        <f>IF(AND(Y87&gt;=$AH$5,$Y$15=$AH$4),"y","")</f>
      </c>
      <c r="Y87" s="10">
        <f>TAN(ACOS(D87))-TAN(ACOS($Y$15))</f>
        <v>0.30905255093617073</v>
      </c>
      <c r="Z87" s="30">
        <f>IF(AND(AB87&gt;=$AH$5,$AB$15=$AH$4),"y","")</f>
      </c>
      <c r="AA87" s="28">
        <f>IF(AND(AB87&gt;=$AH$5,$AB$15=$AH$4),"y","")</f>
      </c>
      <c r="AB87" s="54">
        <f>TAN(ACOS(D87))-TAN(ACOS($AB$15))</f>
        <v>0.3433199799962859</v>
      </c>
      <c r="AC87" s="28">
        <f>IF(AND(AE87&gt;=$AH$5,$AE$15=$AH$4),"y","")</f>
      </c>
      <c r="AD87" s="30">
        <f>IF(AND(AE87&gt;=$AH$5,$AE$15=$AH$4),"y","")</f>
      </c>
      <c r="AE87" s="10">
        <f>TAN(ACOS(D87))-TAN(ACOS($AE$15))</f>
        <v>0.38033741850848224</v>
      </c>
      <c r="AF87" s="30">
        <f>IF(AND(AH87&gt;=$AH$5,$AH$15=$AH$4),"y","")</f>
      </c>
      <c r="AG87" s="28">
        <f>IF(AND(AH87&gt;=$AH$5,$AH$15=$AH$4),"y","")</f>
      </c>
      <c r="AH87" s="54">
        <f>TAN(ACOS(D87))-TAN(ACOS($AH$15))</f>
        <v>0.4689454245411449</v>
      </c>
      <c r="AI87" s="28">
        <f>IF(AND(AK87&gt;=$AH$5,$AK$15=$AH$4),"y","")</f>
      </c>
      <c r="AJ87" s="30">
        <f>IF(AND(AK87&gt;=$AH$5,$AK$15=$AH$4),"y","")</f>
      </c>
      <c r="AK87" s="108">
        <f>TAN(ACOS(D87))-TAN(ACOS($AK$15))</f>
        <v>0.6720040851751491</v>
      </c>
      <c r="AL87" s="43"/>
      <c r="AM87" s="43"/>
      <c r="AN87" s="43"/>
      <c r="AO87" s="43"/>
      <c r="AP87" s="43"/>
      <c r="AQ87" s="43"/>
      <c r="AR87" s="43"/>
      <c r="AS87" s="43"/>
      <c r="AT87" s="43"/>
    </row>
    <row r="88" spans="1:46" s="75" customFormat="1" ht="2.25" customHeight="1" thickBot="1">
      <c r="A88" s="109"/>
      <c r="B88" s="68">
        <f>IF($AH$3&gt;=D87,".","")</f>
      </c>
      <c r="C88" s="69">
        <f>IF($AH$3&gt;=D87,".","")</f>
      </c>
      <c r="D88" s="70">
        <f>IF(AND($G$15&lt;=$AH$4,G87&lt;=$AH$5,D87=$AH$3),".","")</f>
      </c>
      <c r="E88" s="71">
        <f>IF(AND($D87&lt;=$AH$3,$G$15=$AH$4),".","")</f>
      </c>
      <c r="F88" s="72">
        <f>IF(AND($D87&lt;=$AH$3,$G$15=$AH$4),".","")</f>
      </c>
      <c r="G88" s="73">
        <f>IF(AND($J$15&lt;=$AH$4,D87=$AH$3),".","")</f>
      </c>
      <c r="H88" s="72">
        <f>IF(AND($D87&lt;=$AH$3,$J$15=$AH$4),".","")</f>
      </c>
      <c r="I88" s="74">
        <f>IF(AND($D87&lt;=$AH$3,$J$15=$AH$4),".","")</f>
      </c>
      <c r="J88" s="70">
        <f>IF(AND($M$15&lt;=$AH$4,M87&lt;=$AH$5,D87=$AH$3),".","")</f>
      </c>
      <c r="K88" s="74">
        <f>IF(AND(M87&gt;=$AH$5,$M$15=$AH$4),".","")</f>
      </c>
      <c r="L88" s="72">
        <f>IF(AND(M87&gt;=$AH$5,$M$15=$AH$4),".","")</f>
      </c>
      <c r="M88" s="73">
        <f>IF(AND($P$15&lt;=$AH$4,P87&lt;=$AH$5,D87=$AH$3),".","")</f>
      </c>
      <c r="N88" s="72">
        <f>IF(AND(P87&gt;=$AH$5,$P$15=$AH$4),".","")</f>
      </c>
      <c r="O88" s="74">
        <f>IF(AND(P87&gt;=$AH$5,$P$15=$AH$4),".","")</f>
      </c>
      <c r="P88" s="70">
        <f>IF(AND($S$15&lt;=$AH$4,S87&lt;=$AH$5,D87=$AH$3),".","")</f>
      </c>
      <c r="Q88" s="74">
        <f>IF(AND(S87&gt;=$AH$5,$S$15=$AH$4),".","")</f>
      </c>
      <c r="R88" s="72">
        <f>IF(AND(S87&gt;=$AH$5,$S$15=$AH$4),".","")</f>
      </c>
      <c r="S88" s="73">
        <f>IF(AND($V$15&lt;=$AH$4,V87&lt;=$AH$5,D87=$AH$3),".","")</f>
      </c>
      <c r="T88" s="72">
        <f>IF(AND(V87&gt;=$AH$5,$V$15=$AH$4),".","")</f>
      </c>
      <c r="U88" s="74">
        <f>IF(AND(V87&gt;=$AH$5,$V$15=$AH$4),".","")</f>
      </c>
      <c r="V88" s="70">
        <f>IF(AND($Y$15&lt;=$AH$4,Y87&lt;=$AH$5,D87=$AH$3),".","")</f>
      </c>
      <c r="W88" s="74">
        <f>IF(AND(Y87&gt;=$AH$5,$Y$15=$AH$4),".","")</f>
      </c>
      <c r="X88" s="72">
        <f>IF(AND(Y87&gt;=$AH$5,$Y$15=$AH$4),".","")</f>
      </c>
      <c r="Y88" s="73">
        <f>IF(AND($AB$15&lt;=$AH$4,AB87&lt;=$AH$5,D87=$AH$3),".","")</f>
      </c>
      <c r="Z88" s="72">
        <f>IF(AND(AB87&gt;=$AH$5,$AB$15=$AH$4),".","")</f>
      </c>
      <c r="AA88" s="74">
        <f>IF(AND(AB87&gt;=$AH$5,$AB$15=$AH$4),".","")</f>
      </c>
      <c r="AB88" s="70">
        <f>IF(AND($AE$15&lt;=$AH$4,AE87&lt;=$AH$5,D87=$AH$3),".","")</f>
      </c>
      <c r="AC88" s="74">
        <f>IF(AND(AE87&gt;=$AH$5,$AE$15=$AH$4),".","")</f>
      </c>
      <c r="AD88" s="72">
        <f>IF(AND(AE87&gt;=$AH$5,$AE$15=$AH$4),".","")</f>
      </c>
      <c r="AE88" s="73">
        <f>IF(AND($AH$15&lt;=$AH$4,AH87&lt;=$AH$5,D87=$AH$3),".","")</f>
      </c>
      <c r="AF88" s="72">
        <f>IF(AND(AH87&gt;=$AH$5,$AH$15=$AH$4),".","")</f>
      </c>
      <c r="AG88" s="74">
        <f>IF(AND(AH87&gt;=$AH$5,$AH$15=$AH$4),".","")</f>
      </c>
      <c r="AH88" s="70">
        <f>IF(AND($AK$15&lt;=$AH$4,AK87&lt;=$AH$5,D87=$AH$3),".","")</f>
      </c>
      <c r="AI88" s="74">
        <f>IF(AND(AK87&gt;=$AH$5,$AK$15=$AH$4),".","")</f>
      </c>
      <c r="AJ88" s="72">
        <f>IF(AND(AK87&gt;=$AH$5,$AK$15=$AH$4),".","")</f>
      </c>
      <c r="AK88" s="110"/>
      <c r="AL88" s="82"/>
      <c r="AM88" s="82"/>
      <c r="AN88" s="83"/>
      <c r="AO88" s="82"/>
      <c r="AP88" s="82"/>
      <c r="AQ88" s="82"/>
      <c r="AR88" s="82"/>
      <c r="AS88" s="82"/>
      <c r="AT88" s="82"/>
    </row>
    <row r="89" spans="1:46" s="67" customFormat="1" ht="2.25" customHeight="1">
      <c r="A89" s="105"/>
      <c r="B89" s="60">
        <f>IF($AH$3&gt;=D90,".","")</f>
      </c>
      <c r="C89" s="61">
        <f>IF($AH$3&gt;=D90,".","")</f>
      </c>
      <c r="D89" s="62">
        <f>IF(AND($G$15&lt;=$AH$4,G90&lt;=$AH$5,D90=$AH$3),".","")</f>
      </c>
      <c r="E89" s="63">
        <f>IF(AND($D90&lt;=$AH$3,$G$15=$AH$4),".","")</f>
      </c>
      <c r="F89" s="64">
        <f>IF(AND($D90&lt;=$AH$3,$G$15=$AH$4),".","")</f>
      </c>
      <c r="G89" s="65">
        <f>IF(AND($J$15&lt;=$AH$4,D90=$AH$3),".","")</f>
      </c>
      <c r="H89" s="64">
        <f>IF(AND($D90&lt;=$AH$3,$J$15=$AH$4),".","")</f>
      </c>
      <c r="I89" s="66">
        <f>IF(AND($D90&lt;=$AH$3,$J$15=$AH$4),".","")</f>
      </c>
      <c r="J89" s="62">
        <f>IF(AND($M$15&lt;=$AH$4,M90&lt;=$AH$5,D90=$AH$3),".","")</f>
      </c>
      <c r="K89" s="66">
        <f>IF(AND(M90&gt;=$AH$5,$M$15=$AH$4),".","")</f>
      </c>
      <c r="L89" s="64">
        <f>IF(AND(M90&gt;=$AH$5,$M$15=$AH$4),".","")</f>
      </c>
      <c r="M89" s="65">
        <f>IF(AND($P$15&lt;=$AH$4,P90&lt;=$AH$5,D90=$AH$3),".","")</f>
      </c>
      <c r="N89" s="64">
        <f>IF(AND(P90&gt;=$AH$5,$P$15=$AH$4),".","")</f>
      </c>
      <c r="O89" s="66">
        <f>IF(AND(P90&gt;=$AH$5,$P$15=$AH$4),".","")</f>
      </c>
      <c r="P89" s="62">
        <f>IF(AND($S$15&lt;=$AH$4,S90&lt;=$AH$5,D90=$AH$3),".","")</f>
      </c>
      <c r="Q89" s="66">
        <f>IF(AND(S90&gt;=$AH$5,$S$15=$AH$4),".","")</f>
      </c>
      <c r="R89" s="64">
        <f>IF(AND(S90&gt;=$AH$5,$S$15=$AH$4),".","")</f>
      </c>
      <c r="S89" s="65">
        <f>IF(AND($V$15&lt;=$AH$4,V90&lt;=$AH$5,D90=$AH$3),".","")</f>
      </c>
      <c r="T89" s="64">
        <f>IF(AND(V90&gt;=$AH$5,$V$15=$AH$4),".","")</f>
      </c>
      <c r="U89" s="66">
        <f>IF(AND(V90&gt;=$AH$5,$V$15=$AH$4),".","")</f>
      </c>
      <c r="V89" s="62">
        <f>IF(AND($Y$15&lt;=$AH$4,Y90&lt;=$AH$5,D90=$AH$3),".","")</f>
      </c>
      <c r="W89" s="66">
        <f>IF(AND(Y90&gt;=$AH$5,$Y$15=$AH$4),".","")</f>
      </c>
      <c r="X89" s="64">
        <f>IF(AND(Y90&gt;=$AH$5,$Y$15=$AH$4),".","")</f>
      </c>
      <c r="Y89" s="65">
        <f>IF(AND($AB$15&lt;=$AH$4,AB90&lt;=$AH$5,D90=$AH$3),".","")</f>
      </c>
      <c r="Z89" s="64">
        <f>IF(AND(AB90&gt;=$AH$5,$AB$15=$AH$4),".","")</f>
      </c>
      <c r="AA89" s="66">
        <f>IF(AND(AB90&gt;=$AH$5,$AB$15=$AH$4),".","")</f>
      </c>
      <c r="AB89" s="62">
        <f>IF(AND($AE$15&lt;=$AH$4,AE90&lt;=$AH$5,D90=$AH$3),".","")</f>
      </c>
      <c r="AC89" s="66">
        <f>IF(AND(AE90&gt;=$AH$5,$AE$15=$AH$4),".","")</f>
      </c>
      <c r="AD89" s="64">
        <f>IF(AND(AE90&gt;=$AH$5,$AE$15=$AH$4),".","")</f>
      </c>
      <c r="AE89" s="65">
        <f>IF(AND($AH$15&lt;=$AH$4,AH90&lt;=$AH$5,D90=$AH$3),".","")</f>
      </c>
      <c r="AF89" s="64">
        <f>IF(AND(AH90&gt;=$AH$5,$AH$15=$AH$4),".","")</f>
      </c>
      <c r="AG89" s="66">
        <f>IF(AND(AH90&gt;=$AH$5,$AH$15=$AH$4),".","")</f>
      </c>
      <c r="AH89" s="62">
        <f>IF(AND($AK$15&lt;=$AH$4,AK90&lt;=$AH$5,D90=$AH$3),".","")</f>
      </c>
      <c r="AI89" s="66">
        <f>IF(AND(AK90&gt;=$AH$5,$AK$15=$AH$4),".","")</f>
      </c>
      <c r="AJ89" s="64">
        <f>IF(AND(AK90&gt;=$AH$5,$AK$15=$AH$4),".","")</f>
      </c>
      <c r="AK89" s="106"/>
      <c r="AL89" s="79"/>
      <c r="AM89" s="79"/>
      <c r="AN89" s="80"/>
      <c r="AO89" s="79"/>
      <c r="AP89" s="79"/>
      <c r="AQ89" s="79"/>
      <c r="AR89" s="79"/>
      <c r="AS89" s="79"/>
      <c r="AT89" s="79"/>
    </row>
    <row r="90" spans="1:46" ht="11.25" customHeight="1">
      <c r="A90" s="107">
        <f>TAN(ACOS(D90))</f>
        <v>0.645936188869073</v>
      </c>
      <c r="B90" s="52">
        <f>IF($AH$3&gt;=D90,"y","")</f>
      </c>
      <c r="C90" s="26">
        <f>IF($AH$3&gt;=D90,"y","")</f>
      </c>
      <c r="D90" s="18">
        <v>0.84</v>
      </c>
      <c r="E90" s="59">
        <f>IF(AND($D90&lt;=$AH$3,$G$15=$AH$4),"y","")</f>
      </c>
      <c r="F90" s="77">
        <f>IF(AND($D90&lt;=$AH$3,$G$15=$AH$4),"y","")</f>
      </c>
      <c r="G90" s="10">
        <f>IF(AND($G$15=$AH$4,$D90=$AH$3),"N.A.","")</f>
      </c>
      <c r="H90" s="30">
        <f>IF(AND($D90&lt;=$AH$3,$J$15=$AH$4),"y","")</f>
      </c>
      <c r="I90" s="28">
        <f>IF(AND($D90&lt;=$AH$3,$J$15=$AH$4),"y","")</f>
      </c>
      <c r="J90" s="54">
        <f>IF(AND($J$15=$AH$4,$D90=$AH$3),"N.A.","")</f>
      </c>
      <c r="K90" s="28">
        <f>IF(AND(M90&gt;=$AH$5,$M$15=$AH$4),"y","")</f>
      </c>
      <c r="L90" s="30">
        <f>IF(AND(M90&gt;=$AH$5,$M$15=$AH$4),"y","")</f>
      </c>
      <c r="M90" s="10">
        <f>TAN(ACOS(D90))-TAN(ACOS($M$15))</f>
        <v>0.026191850465970723</v>
      </c>
      <c r="N90" s="30">
        <f>IF(AND(P90&gt;=$AH$5,$P$15=$AH$4),"y","")</f>
      </c>
      <c r="O90" s="28">
        <f>IF(AND(P90&gt;=$AH$5,$P$15=$AH$4),"y","")</f>
      </c>
      <c r="P90" s="54">
        <f>TAN(ACOS(D90))-TAN(ACOS($P$15))</f>
        <v>0.10619336673098612</v>
      </c>
      <c r="Q90" s="28">
        <f>IF(AND(S90&gt;=$AH$5,$S$15=$AH$4),"y","")</f>
      </c>
      <c r="R90" s="30">
        <f>IF(AND(S90&gt;=$AH$5,$S$15=$AH$4),"y","")</f>
      </c>
      <c r="S90" s="10">
        <f>TAN(ACOS(D90))-TAN(ACOS($S$15))</f>
        <v>0.16161408403122046</v>
      </c>
      <c r="T90" s="30">
        <f>IF(AND(V90&gt;=$AH$5,$V$15=$AH$4),"y","")</f>
      </c>
      <c r="U90" s="28">
        <f>IF(AND(V90&gt;=$AH$5,$V$15=$AH$4),"y","")</f>
      </c>
      <c r="V90" s="54">
        <f>TAN(ACOS(D90))-TAN(ACOS($V$15))</f>
        <v>0.21993797273286841</v>
      </c>
      <c r="W90" s="28">
        <f>IF(AND(Y90&gt;=$AH$5,$Y$15=$AH$4),"y","")</f>
      </c>
      <c r="X90" s="30">
        <f>IF(AND(Y90&gt;=$AH$5,$Y$15=$AH$4),"y","")</f>
      </c>
      <c r="Y90" s="10">
        <f>TAN(ACOS(D90))-TAN(ACOS($Y$15))</f>
        <v>0.28298465463009465</v>
      </c>
      <c r="Z90" s="30">
        <f>IF(AND(AB90&gt;=$AH$5,$AB$15=$AH$4),"y","")</f>
      </c>
      <c r="AA90" s="28">
        <f>IF(AND(AB90&gt;=$AH$5,$AB$15=$AH$4),"y","")</f>
      </c>
      <c r="AB90" s="54">
        <f>TAN(ACOS(D90))-TAN(ACOS($AB$15))</f>
        <v>0.3172520836902098</v>
      </c>
      <c r="AC90" s="28">
        <f>IF(AND(AE90&gt;=$AH$5,$AE$15=$AH$4),"y","")</f>
      </c>
      <c r="AD90" s="30">
        <f>IF(AND(AE90&gt;=$AH$5,$AE$15=$AH$4),"y","")</f>
      </c>
      <c r="AE90" s="10">
        <f>TAN(ACOS(D90))-TAN(ACOS($AE$15))</f>
        <v>0.35426952220240615</v>
      </c>
      <c r="AF90" s="30">
        <f>IF(AND(AH90&gt;=$AH$5,$AH$15=$AH$4),"y","")</f>
      </c>
      <c r="AG90" s="28">
        <f>IF(AND(AH90&gt;=$AH$5,$AH$15=$AH$4),"y","")</f>
      </c>
      <c r="AH90" s="54">
        <f>TAN(ACOS(D90))-TAN(ACOS($AH$15))</f>
        <v>0.4428775282350688</v>
      </c>
      <c r="AI90" s="28">
        <f>IF(AND(AK90&gt;=$AH$5,$AK$15=$AH$4),"y","")</f>
      </c>
      <c r="AJ90" s="30">
        <f>IF(AND(AK90&gt;=$AH$5,$AK$15=$AH$4),"y","")</f>
      </c>
      <c r="AK90" s="108">
        <f>TAN(ACOS(D90))-TAN(ACOS($AK$15))</f>
        <v>0.645936188869073</v>
      </c>
      <c r="AL90" s="43"/>
      <c r="AM90" s="43"/>
      <c r="AN90" s="43"/>
      <c r="AO90" s="43"/>
      <c r="AP90" s="43"/>
      <c r="AQ90" s="43"/>
      <c r="AR90" s="43"/>
      <c r="AS90" s="43"/>
      <c r="AT90" s="43"/>
    </row>
    <row r="91" spans="1:46" s="75" customFormat="1" ht="2.25" customHeight="1" thickBot="1">
      <c r="A91" s="109"/>
      <c r="B91" s="68">
        <f>IF($AH$3&gt;=D90,".","")</f>
      </c>
      <c r="C91" s="69">
        <f>IF($AH$3&gt;=D90,".","")</f>
      </c>
      <c r="D91" s="70">
        <f>IF(AND($G$15&lt;=$AH$4,G90&lt;=$AH$5,D90=$AH$3),".","")</f>
      </c>
      <c r="E91" s="71">
        <f>IF(AND($D90&lt;=$AH$3,$G$15=$AH$4),".","")</f>
      </c>
      <c r="F91" s="72">
        <f>IF(AND($D90&lt;=$AH$3,$G$15=$AH$4),".","")</f>
      </c>
      <c r="G91" s="73">
        <f>IF(AND($J$15&lt;=$AH$4,D90=$AH$3),".","")</f>
      </c>
      <c r="H91" s="72">
        <f>IF(AND($D90&lt;=$AH$3,$J$15=$AH$4),".","")</f>
      </c>
      <c r="I91" s="74">
        <f>IF(AND($D90&lt;=$AH$3,$J$15=$AH$4),".","")</f>
      </c>
      <c r="J91" s="70">
        <f>IF(AND($M$15&lt;=$AH$4,M90&lt;=$AH$5,D90=$AH$3),".","")</f>
      </c>
      <c r="K91" s="74">
        <f>IF(AND(M90&gt;=$AH$5,$M$15=$AH$4),".","")</f>
      </c>
      <c r="L91" s="72">
        <f>IF(AND(M90&gt;=$AH$5,$M$15=$AH$4),".","")</f>
      </c>
      <c r="M91" s="73">
        <f>IF(AND($P$15&lt;=$AH$4,P90&lt;=$AH$5,D90=$AH$3),".","")</f>
      </c>
      <c r="N91" s="72">
        <f>IF(AND(P90&gt;=$AH$5,$P$15=$AH$4),".","")</f>
      </c>
      <c r="O91" s="74">
        <f>IF(AND(P90&gt;=$AH$5,$P$15=$AH$4),".","")</f>
      </c>
      <c r="P91" s="70">
        <f>IF(AND($S$15&lt;=$AH$4,S90&lt;=$AH$5,D90=$AH$3),".","")</f>
      </c>
      <c r="Q91" s="74">
        <f>IF(AND(S90&gt;=$AH$5,$S$15=$AH$4),".","")</f>
      </c>
      <c r="R91" s="72">
        <f>IF(AND(S90&gt;=$AH$5,$S$15=$AH$4),".","")</f>
      </c>
      <c r="S91" s="73">
        <f>IF(AND($V$15&lt;=$AH$4,V90&lt;=$AH$5,D90=$AH$3),".","")</f>
      </c>
      <c r="T91" s="72">
        <f>IF(AND(V90&gt;=$AH$5,$V$15=$AH$4),".","")</f>
      </c>
      <c r="U91" s="74">
        <f>IF(AND(V90&gt;=$AH$5,$V$15=$AH$4),".","")</f>
      </c>
      <c r="V91" s="70">
        <f>IF(AND($Y$15&lt;=$AH$4,Y90&lt;=$AH$5,D90=$AH$3),".","")</f>
      </c>
      <c r="W91" s="74">
        <f>IF(AND(Y90&gt;=$AH$5,$Y$15=$AH$4),".","")</f>
      </c>
      <c r="X91" s="72">
        <f>IF(AND(Y90&gt;=$AH$5,$Y$15=$AH$4),".","")</f>
      </c>
      <c r="Y91" s="73">
        <f>IF(AND($AB$15&lt;=$AH$4,AB90&lt;=$AH$5,D90=$AH$3),".","")</f>
      </c>
      <c r="Z91" s="72">
        <f>IF(AND(AB90&gt;=$AH$5,$AB$15=$AH$4),".","")</f>
      </c>
      <c r="AA91" s="74">
        <f>IF(AND(AB90&gt;=$AH$5,$AB$15=$AH$4),".","")</f>
      </c>
      <c r="AB91" s="70">
        <f>IF(AND($AE$15&lt;=$AH$4,AE90&lt;=$AH$5,D90=$AH$3),".","")</f>
      </c>
      <c r="AC91" s="74">
        <f>IF(AND(AE90&gt;=$AH$5,$AE$15=$AH$4),".","")</f>
      </c>
      <c r="AD91" s="72">
        <f>IF(AND(AE90&gt;=$AH$5,$AE$15=$AH$4),".","")</f>
      </c>
      <c r="AE91" s="73">
        <f>IF(AND($AH$15&lt;=$AH$4,AH90&lt;=$AH$5,D90=$AH$3),".","")</f>
      </c>
      <c r="AF91" s="72">
        <f>IF(AND(AH90&gt;=$AH$5,$AH$15=$AH$4),".","")</f>
      </c>
      <c r="AG91" s="74">
        <f>IF(AND(AH90&gt;=$AH$5,$AH$15=$AH$4),".","")</f>
      </c>
      <c r="AH91" s="70">
        <f>IF(AND($AK$15&lt;=$AH$4,AK90&lt;=$AH$5,D90=$AH$3),".","")</f>
      </c>
      <c r="AI91" s="74">
        <f>IF(AND(AK90&gt;=$AH$5,$AK$15=$AH$4),".","")</f>
      </c>
      <c r="AJ91" s="72">
        <f>IF(AND(AK90&gt;=$AH$5,$AK$15=$AH$4),".","")</f>
      </c>
      <c r="AK91" s="110"/>
      <c r="AL91" s="82"/>
      <c r="AM91" s="82"/>
      <c r="AN91" s="83"/>
      <c r="AO91" s="82"/>
      <c r="AP91" s="82"/>
      <c r="AQ91" s="82"/>
      <c r="AR91" s="82"/>
      <c r="AS91" s="82"/>
      <c r="AT91" s="82"/>
    </row>
    <row r="92" spans="1:46" s="51" customFormat="1" ht="2.25" customHeight="1">
      <c r="A92" s="107"/>
      <c r="B92" s="52">
        <f>IF($AH$3&gt;=D93,".","")</f>
      </c>
      <c r="C92" s="26">
        <f>IF($AH$3&gt;=D93,".","")</f>
      </c>
      <c r="D92" s="56">
        <f>IF(AND($G$15&lt;=$AH$4,G93&lt;=$AH$5,D93=$AH$3),".","")</f>
      </c>
      <c r="E92" s="63">
        <f>IF(AND($D93&lt;=$AH$3,$G$15=$AH$4),".","")</f>
      </c>
      <c r="F92" s="64">
        <f>IF(AND($D93&lt;=$AH$3,$G$15=$AH$4),".","")</f>
      </c>
      <c r="G92" s="55">
        <f>IF(AND($J$15&lt;=$AH$4,D93=$AH$3),".","")</f>
      </c>
      <c r="H92" s="64">
        <f>IF(AND($D93&lt;=$AH$3,$J$15=$AH$4),".","")</f>
      </c>
      <c r="I92" s="66">
        <f>IF(AND($D93&lt;=$AH$3,$J$15=$AH$4),".","")</f>
      </c>
      <c r="J92" s="56">
        <f>IF(AND($M$15&lt;=$AH$4,D93=$AH$3),".","")</f>
      </c>
      <c r="K92" s="28">
        <f>IF(AND($D93&lt;=$AH$3,$M$15=$AH$4),".","")</f>
      </c>
      <c r="L92" s="30">
        <f>IF(AND($D93&lt;=$AH$3,$M$15=$AH$4),".","")</f>
      </c>
      <c r="M92" s="55">
        <f>IF(AND($P$15&lt;=$AH$4,P93&lt;=$AH$5,D93=$AH$3),".","")</f>
      </c>
      <c r="N92" s="30">
        <f>IF(AND(P93&gt;=$AH$5,$P$15=$AH$4),".","")</f>
      </c>
      <c r="O92" s="28">
        <f>IF(AND(P93&gt;=$AH$5,$P$15=$AH$4),".","")</f>
      </c>
      <c r="P92" s="56">
        <f>IF(AND($S$15&lt;=$AH$4,S93&lt;=$AH$5,D93=$AH$3),".","")</f>
      </c>
      <c r="Q92" s="28">
        <f>IF(AND(S93&gt;=$AH$5,$S$15=$AH$4),".","")</f>
      </c>
      <c r="R92" s="30">
        <f>IF(AND(S93&gt;=$AH$5,$S$15=$AH$4),".","")</f>
      </c>
      <c r="S92" s="55">
        <f>IF(AND($V$15&lt;=$AH$4,V93&lt;=$AH$5,D93=$AH$3),".","")</f>
      </c>
      <c r="T92" s="30">
        <f>IF(AND(V93&gt;=$AH$5,$V$15=$AH$4),".","")</f>
      </c>
      <c r="U92" s="28">
        <f>IF(AND(V93&gt;=$AH$5,$V$15=$AH$4),".","")</f>
      </c>
      <c r="V92" s="56">
        <f>IF(AND($Y$15&lt;=$AH$4,Y93&lt;=$AH$5,D93=$AH$3),".","")</f>
      </c>
      <c r="W92" s="28">
        <f>IF(AND(Y93&gt;=$AH$5,$Y$15=$AH$4),".","")</f>
      </c>
      <c r="X92" s="30">
        <f>IF(AND(Y93&gt;=$AH$5,$Y$15=$AH$4),".","")</f>
      </c>
      <c r="Y92" s="55">
        <f>IF(AND($AB$15&lt;=$AH$4,AB93&lt;=$AH$5,D93=$AH$3),".","")</f>
      </c>
      <c r="Z92" s="30">
        <f>IF(AND(AB93&gt;=$AH$5,$AB$15=$AH$4),".","")</f>
      </c>
      <c r="AA92" s="28">
        <f>IF(AND(AB93&gt;=$AH$5,$AB$15=$AH$4),".","")</f>
      </c>
      <c r="AB92" s="56">
        <f>IF(AND($AE$15&lt;=$AH$4,AE93&lt;=$AH$5,D93=$AH$3),".","")</f>
      </c>
      <c r="AC92" s="28">
        <f>IF(AND(AE93&gt;=$AH$5,$AE$15=$AH$4),".","")</f>
      </c>
      <c r="AD92" s="30">
        <f>IF(AND(AE93&gt;=$AH$5,$AE$15=$AH$4),".","")</f>
      </c>
      <c r="AE92" s="55">
        <f>IF(AND($AH$15&lt;=$AH$4,AH93&lt;=$AH$5,D93=$AH$3),".","")</f>
      </c>
      <c r="AF92" s="30">
        <f>IF(AND(AH93&gt;=$AH$5,$AH$15=$AH$4),".","")</f>
      </c>
      <c r="AG92" s="28">
        <f>IF(AND(AH93&gt;=$AH$5,$AH$15=$AH$4),".","")</f>
      </c>
      <c r="AH92" s="56">
        <f>IF(AND($AK$15&lt;=$AH$4,AK93&lt;=$AH$5,D93=$AH$3),".","")</f>
      </c>
      <c r="AI92" s="28">
        <f>IF(AND(AK93&gt;=$AH$5,$AK$15=$AH$4),".","")</f>
      </c>
      <c r="AJ92" s="30">
        <f>IF(AND(AK93&gt;=$AH$5,$AK$15=$AH$4),".","")</f>
      </c>
      <c r="AK92" s="111"/>
      <c r="AL92" s="84"/>
      <c r="AM92" s="84"/>
      <c r="AN92" s="81"/>
      <c r="AO92" s="84"/>
      <c r="AP92" s="84"/>
      <c r="AQ92" s="84"/>
      <c r="AR92" s="84"/>
      <c r="AS92" s="84"/>
      <c r="AT92" s="84"/>
    </row>
    <row r="93" spans="1:46" ht="11.25" customHeight="1">
      <c r="A93" s="107">
        <f>TAN(ACOS(D93))</f>
        <v>0.6197443384031023</v>
      </c>
      <c r="B93" s="52">
        <f>IF($AH$3&gt;=D93,"y","")</f>
      </c>
      <c r="C93" s="26">
        <f>IF($AH$3&gt;=D93,"y","")</f>
      </c>
      <c r="D93" s="18">
        <v>0.85</v>
      </c>
      <c r="E93" s="59">
        <f>IF(AND($D93&lt;=$AH$3,$G$15=$AH$4),"y","")</f>
      </c>
      <c r="F93" s="77">
        <f>IF(AND($D93&lt;=$AH$3,$G$15=$AH$4),"y","")</f>
      </c>
      <c r="G93" s="10">
        <f>IF(AND($G$15=$AH$4,$D93=$AH$3),"N.A.","")</f>
      </c>
      <c r="H93" s="30">
        <f>IF(AND($D93&lt;=$AH$3,$J$15=$AH$4),"y","")</f>
      </c>
      <c r="I93" s="28">
        <f>IF(AND($D93&lt;=$AH$3,$J$15=$AH$4),"y","")</f>
      </c>
      <c r="J93" s="54">
        <f>IF(AND($J$15=$AH$4,$D93=$AH$3),"N.A.","")</f>
      </c>
      <c r="K93" s="28">
        <f>IF(AND($D93&lt;=$AH$3,$M$15=$AH$4),"y","")</f>
      </c>
      <c r="L93" s="30">
        <f>IF(AND($D93&lt;=$AH$3,$M$15=$AH$4),"y","")</f>
      </c>
      <c r="M93" s="10">
        <f>IF(AND($M$15=$AH$4,$D93=$AH$3),"N.A.","")</f>
      </c>
      <c r="N93" s="30">
        <f>IF(AND(P93&gt;=$AH$5,$P$15=$AH$4),"y","")</f>
      </c>
      <c r="O93" s="28">
        <f>IF(AND(P93&gt;=$AH$5,$P$15=$AH$4),"y","")</f>
      </c>
      <c r="P93" s="54">
        <f>TAN(ACOS(D93))-TAN(ACOS($P$15))</f>
        <v>0.0800015162650154</v>
      </c>
      <c r="Q93" s="28">
        <f>IF(AND(S93&gt;=$AH$5,$S$15=$AH$4),"y","")</f>
      </c>
      <c r="R93" s="30">
        <f>IF(AND(S93&gt;=$AH$5,$S$15=$AH$4),"y","")</f>
      </c>
      <c r="S93" s="10">
        <f>TAN(ACOS(D93))-TAN(ACOS($S$15))</f>
        <v>0.13542223356524974</v>
      </c>
      <c r="T93" s="30">
        <f>IF(AND(V93&gt;=$AH$5,$V$15=$AH$4),"y","")</f>
      </c>
      <c r="U93" s="28">
        <f>IF(AND(V93&gt;=$AH$5,$V$15=$AH$4),"y","")</f>
      </c>
      <c r="V93" s="54">
        <f>TAN(ACOS(D93))-TAN(ACOS($V$15))</f>
        <v>0.1937461222668977</v>
      </c>
      <c r="W93" s="28">
        <f>IF(AND(Y93&gt;=$AH$5,$Y$15=$AH$4),"y","")</f>
      </c>
      <c r="X93" s="30">
        <f>IF(AND(Y93&gt;=$AH$5,$Y$15=$AH$4),"y","")</f>
      </c>
      <c r="Y93" s="10">
        <f>TAN(ACOS(D93))-TAN(ACOS($Y$15))</f>
        <v>0.2567928041641239</v>
      </c>
      <c r="Z93" s="30">
        <f>IF(AND(AB93&gt;=$AH$5,$AB$15=$AH$4),"y","")</f>
      </c>
      <c r="AA93" s="28">
        <f>IF(AND(AB93&gt;=$AH$5,$AB$15=$AH$4),"y","")</f>
      </c>
      <c r="AB93" s="54">
        <f>TAN(ACOS(D93))-TAN(ACOS($AB$15))</f>
        <v>0.2910602332242391</v>
      </c>
      <c r="AC93" s="28">
        <f>IF(AND(AE93&gt;=$AH$5,$AE$15=$AH$4),"y","")</f>
      </c>
      <c r="AD93" s="30">
        <f>IF(AND(AE93&gt;=$AH$5,$AE$15=$AH$4),"y","")</f>
      </c>
      <c r="AE93" s="10">
        <f>TAN(ACOS(D93))-TAN(ACOS($AE$15))</f>
        <v>0.32807767173643543</v>
      </c>
      <c r="AF93" s="30">
        <f>IF(AND(AH93&gt;=$AH$5,$AH$15=$AH$4),"y","")</f>
      </c>
      <c r="AG93" s="28">
        <f>IF(AND(AH93&gt;=$AH$5,$AH$15=$AH$4),"y","")</f>
      </c>
      <c r="AH93" s="54">
        <f>TAN(ACOS(D93))-TAN(ACOS($AH$15))</f>
        <v>0.4166856777690981</v>
      </c>
      <c r="AI93" s="28">
        <f>IF(AND(AK93&gt;=$AH$5,$AK$15=$AH$4),"y","")</f>
      </c>
      <c r="AJ93" s="30">
        <f>IF(AND(AK93&gt;=$AH$5,$AK$15=$AH$4),"y","")</f>
      </c>
      <c r="AK93" s="108">
        <f>TAN(ACOS(D93))-TAN(ACOS($AK$15))</f>
        <v>0.6197443384031023</v>
      </c>
      <c r="AL93" s="43"/>
      <c r="AM93" s="43"/>
      <c r="AN93" s="43"/>
      <c r="AO93" s="43"/>
      <c r="AP93" s="43"/>
      <c r="AQ93" s="43"/>
      <c r="AR93" s="43"/>
      <c r="AS93" s="43"/>
      <c r="AT93" s="43"/>
    </row>
    <row r="94" spans="1:46" s="75" customFormat="1" ht="2.25" customHeight="1" thickBot="1">
      <c r="A94" s="109"/>
      <c r="B94" s="68">
        <f>IF($AH$3&gt;=D93,".","")</f>
      </c>
      <c r="C94" s="69">
        <f>IF($AH$3&gt;=D93,".","")</f>
      </c>
      <c r="D94" s="70">
        <f>IF(AND($G$15&lt;=$AH$4,G93&lt;=$AH$5,D93=$AH$3),".","")</f>
      </c>
      <c r="E94" s="71">
        <f>IF(AND($D93&lt;=$AH$3,$G$15=$AH$4),".","")</f>
      </c>
      <c r="F94" s="72">
        <f>IF(AND($D93&lt;=$AH$3,$G$15=$AH$4),".","")</f>
      </c>
      <c r="G94" s="73">
        <f>IF(AND($J$15&lt;=$AH$4,D93=$AH$3),".","")</f>
      </c>
      <c r="H94" s="72">
        <f>IF(AND($D93&lt;=$AH$3,$J$15=$AH$4),".","")</f>
      </c>
      <c r="I94" s="74">
        <f>IF(AND($D93&lt;=$AH$3,$J$15=$AH$4),".","")</f>
      </c>
      <c r="J94" s="70">
        <f>IF(AND($M$15&lt;=$AH$4,D93=$AH$3),".","")</f>
      </c>
      <c r="K94" s="74">
        <f>IF(AND($D93&lt;=$AH$3,$M$15=$AH$4),".","")</f>
      </c>
      <c r="L94" s="72">
        <f>IF(AND($D93&lt;=$AH$3,$M$15=$AH$4),".","")</f>
      </c>
      <c r="M94" s="73">
        <f>IF(AND($P$15&lt;=$AH$4,P93&lt;=$AH$5,D93=$AH$3),".","")</f>
      </c>
      <c r="N94" s="72">
        <f>IF(AND(P93&gt;=$AH$5,$P$15=$AH$4),".","")</f>
      </c>
      <c r="O94" s="74">
        <f>IF(AND(P93&gt;=$AH$5,$P$15=$AH$4),".","")</f>
      </c>
      <c r="P94" s="70">
        <f>IF(AND($S$15&lt;=$AH$4,S93&lt;=$AH$5,D93=$AH$3),".","")</f>
      </c>
      <c r="Q94" s="74">
        <f>IF(AND(S93&gt;=$AH$5,$S$15=$AH$4),".","")</f>
      </c>
      <c r="R94" s="72">
        <f>IF(AND(S93&gt;=$AH$5,$S$15=$AH$4),".","")</f>
      </c>
      <c r="S94" s="73">
        <f>IF(AND($V$15&lt;=$AH$4,V93&lt;=$AH$5,D93=$AH$3),".","")</f>
      </c>
      <c r="T94" s="72">
        <f>IF(AND(V93&gt;=$AH$5,$V$15=$AH$4),".","")</f>
      </c>
      <c r="U94" s="74">
        <f>IF(AND(V93&gt;=$AH$5,$V$15=$AH$4),".","")</f>
      </c>
      <c r="V94" s="70">
        <f>IF(AND($Y$15&lt;=$AH$4,Y93&lt;=$AH$5,D93=$AH$3),".","")</f>
      </c>
      <c r="W94" s="74">
        <f>IF(AND(Y93&gt;=$AH$5,$Y$15=$AH$4),".","")</f>
      </c>
      <c r="X94" s="72">
        <f>IF(AND(Y93&gt;=$AH$5,$Y$15=$AH$4),".","")</f>
      </c>
      <c r="Y94" s="73">
        <f>IF(AND($AB$15&lt;=$AH$4,AB93&lt;=$AH$5,D93=$AH$3),".","")</f>
      </c>
      <c r="Z94" s="72">
        <f>IF(AND(AB93&gt;=$AH$5,$AB$15=$AH$4),".","")</f>
      </c>
      <c r="AA94" s="74">
        <f>IF(AND(AB93&gt;=$AH$5,$AB$15=$AH$4),".","")</f>
      </c>
      <c r="AB94" s="70">
        <f>IF(AND($AE$15&lt;=$AH$4,AE93&lt;=$AH$5,D93=$AH$3),".","")</f>
      </c>
      <c r="AC94" s="74">
        <f>IF(AND(AE93&gt;=$AH$5,$AE$15=$AH$4),".","")</f>
      </c>
      <c r="AD94" s="72">
        <f>IF(AND(AE93&gt;=$AH$5,$AE$15=$AH$4),".","")</f>
      </c>
      <c r="AE94" s="73">
        <f>IF(AND($AH$15&lt;=$AH$4,AH93&lt;=$AH$5,D93=$AH$3),".","")</f>
      </c>
      <c r="AF94" s="72">
        <f>IF(AND(AH93&gt;=$AH$5,$AH$15=$AH$4),".","")</f>
      </c>
      <c r="AG94" s="74">
        <f>IF(AND(AH93&gt;=$AH$5,$AH$15=$AH$4),".","")</f>
      </c>
      <c r="AH94" s="70">
        <f>IF(AND($AK$15&lt;=$AH$4,AK93&lt;=$AH$5,D93=$AH$3),".","")</f>
      </c>
      <c r="AI94" s="74">
        <f>IF(AND(AK93&gt;=$AH$5,$AK$15=$AH$4),".","")</f>
      </c>
      <c r="AJ94" s="72">
        <f>IF(AND(AK93&gt;=$AH$5,$AK$15=$AH$4),".","")</f>
      </c>
      <c r="AK94" s="110"/>
      <c r="AL94" s="82"/>
      <c r="AM94" s="82"/>
      <c r="AN94" s="83"/>
      <c r="AO94" s="82"/>
      <c r="AP94" s="82"/>
      <c r="AQ94" s="82"/>
      <c r="AR94" s="82"/>
      <c r="AS94" s="82"/>
      <c r="AT94" s="82"/>
    </row>
    <row r="95" spans="1:46" s="67" customFormat="1" ht="2.25" customHeight="1">
      <c r="A95" s="105"/>
      <c r="B95" s="60">
        <f>IF($AH$3&gt;=D96,".","")</f>
      </c>
      <c r="C95" s="61">
        <f>IF($AH$3&gt;=D96,".","")</f>
      </c>
      <c r="D95" s="62">
        <f>IF(AND($G$15&lt;=$AH$4,G96&lt;=$AH$5,D96=$AH$3),".","")</f>
      </c>
      <c r="E95" s="63">
        <f>IF(AND($D96&lt;=$AH$3,$G$15=$AH$4),".","")</f>
      </c>
      <c r="F95" s="64">
        <f>IF(AND($D96&lt;=$AH$3,$G$15=$AH$4),".","")</f>
      </c>
      <c r="G95" s="65">
        <f>IF(AND($J$15&lt;=$AH$4,D96=$AH$3),".","")</f>
      </c>
      <c r="H95" s="64">
        <f>IF(AND($D96&lt;=$AH$3,$J$15=$AH$4),".","")</f>
      </c>
      <c r="I95" s="66">
        <f>IF(AND($D96&lt;=$AH$3,$J$15=$AH$4),".","")</f>
      </c>
      <c r="J95" s="62">
        <f>IF(AND($M$15&lt;=$AH$4,D96=$AH$3),".","")</f>
      </c>
      <c r="K95" s="28">
        <f>IF(AND($D96&lt;=$AH$3,$M$15=$AH$4),".","")</f>
      </c>
      <c r="L95" s="30">
        <f>IF(AND($D96&lt;=$AH$3,$M$15=$AH$4),".","")</f>
      </c>
      <c r="M95" s="65">
        <f>IF(AND($P$15&lt;=$AH$4,P96&lt;=$AH$5,D96=$AH$3),".","")</f>
      </c>
      <c r="N95" s="64">
        <f>IF(AND(P96&gt;=$AH$5,$P$15=$AH$4),".","")</f>
      </c>
      <c r="O95" s="66">
        <f>IF(AND(P96&gt;=$AH$5,$P$15=$AH$4),".","")</f>
      </c>
      <c r="P95" s="62">
        <f>IF(AND($S$15&lt;=$AH$4,S96&lt;=$AH$5,D96=$AH$3),".","")</f>
      </c>
      <c r="Q95" s="66">
        <f>IF(AND(S96&gt;=$AH$5,$S$15=$AH$4),".","")</f>
      </c>
      <c r="R95" s="64">
        <f>IF(AND(S96&gt;=$AH$5,$S$15=$AH$4),".","")</f>
      </c>
      <c r="S95" s="65">
        <f>IF(AND($V$15&lt;=$AH$4,V96&lt;=$AH$5,D96=$AH$3),".","")</f>
      </c>
      <c r="T95" s="64">
        <f>IF(AND(V96&gt;=$AH$5,$V$15=$AH$4),".","")</f>
      </c>
      <c r="U95" s="66">
        <f>IF(AND(V96&gt;=$AH$5,$V$15=$AH$4),".","")</f>
      </c>
      <c r="V95" s="62">
        <f>IF(AND($Y$15&lt;=$AH$4,Y96&lt;=$AH$5,D96=$AH$3),".","")</f>
      </c>
      <c r="W95" s="66">
        <f>IF(AND(Y96&gt;=$AH$5,$Y$15=$AH$4),".","")</f>
      </c>
      <c r="X95" s="64">
        <f>IF(AND(Y96&gt;=$AH$5,$Y$15=$AH$4),".","")</f>
      </c>
      <c r="Y95" s="65">
        <f>IF(AND($AB$15&lt;=$AH$4,AB96&lt;=$AH$5,D96=$AH$3),".","")</f>
      </c>
      <c r="Z95" s="64">
        <f>IF(AND(AB96&gt;=$AH$5,$AB$15=$AH$4),".","")</f>
      </c>
      <c r="AA95" s="66">
        <f>IF(AND(AB96&gt;=$AH$5,$AB$15=$AH$4),".","")</f>
      </c>
      <c r="AB95" s="62">
        <f>IF(AND($AE$15&lt;=$AH$4,AE96&lt;=$AH$5,D96=$AH$3),".","")</f>
      </c>
      <c r="AC95" s="66">
        <f>IF(AND(AE96&gt;=$AH$5,$AE$15=$AH$4),".","")</f>
      </c>
      <c r="AD95" s="64">
        <f>IF(AND(AE96&gt;=$AH$5,$AE$15=$AH$4),".","")</f>
      </c>
      <c r="AE95" s="65">
        <f>IF(AND($AH$15&lt;=$AH$4,AH96&lt;=$AH$5,D96=$AH$3),".","")</f>
      </c>
      <c r="AF95" s="64">
        <f>IF(AND(AH96&gt;=$AH$5,$AH$15=$AH$4),".","")</f>
      </c>
      <c r="AG95" s="66">
        <f>IF(AND(AH96&gt;=$AH$5,$AH$15=$AH$4),".","")</f>
      </c>
      <c r="AH95" s="62">
        <f>IF(AND($AK$15&lt;=$AH$4,AK96&lt;=$AH$5,D96=$AH$3),".","")</f>
      </c>
      <c r="AI95" s="66">
        <f>IF(AND(AK96&gt;=$AH$5,$AK$15=$AH$4),".","")</f>
      </c>
      <c r="AJ95" s="64">
        <f>IF(AND(AK96&gt;=$AH$5,$AK$15=$AH$4),".","")</f>
      </c>
      <c r="AK95" s="106"/>
      <c r="AL95" s="79"/>
      <c r="AM95" s="79"/>
      <c r="AN95" s="80"/>
      <c r="AO95" s="79"/>
      <c r="AP95" s="79"/>
      <c r="AQ95" s="79"/>
      <c r="AR95" s="79"/>
      <c r="AS95" s="79"/>
      <c r="AT95" s="79"/>
    </row>
    <row r="96" spans="1:46" ht="11.25" customHeight="1">
      <c r="A96" s="107">
        <f>TAN(ACOS(D96))</f>
        <v>0.5933651545196778</v>
      </c>
      <c r="B96" s="52">
        <f>IF($AH$3&gt;=D96,"y","")</f>
      </c>
      <c r="C96" s="26">
        <f>IF($AH$3&gt;=D96,"y","")</f>
      </c>
      <c r="D96" s="18">
        <v>0.86</v>
      </c>
      <c r="E96" s="59">
        <f>IF(AND($D96&lt;=$AH$3,$G$15=$AH$4),"y","")</f>
      </c>
      <c r="F96" s="77">
        <f>IF(AND($D96&lt;=$AH$3,$G$15=$AH$4),"y","")</f>
      </c>
      <c r="G96" s="10">
        <f>IF(AND($G$15=$AH$4,$D96=$AH$3),"N.A.","")</f>
      </c>
      <c r="H96" s="30">
        <f>IF(AND($D96&lt;=$AH$3,$J$15=$AH$4),"y","")</f>
      </c>
      <c r="I96" s="28">
        <f>IF(AND($D96&lt;=$AH$3,$J$15=$AH$4),"y","")</f>
      </c>
      <c r="J96" s="54">
        <f>IF(AND($J$15=$AH$4,$D96=$AH$3),"N.A.","")</f>
      </c>
      <c r="K96" s="28">
        <f>IF(AND($D96&lt;=$AH$3,$M$15=$AH$4),"y","")</f>
      </c>
      <c r="L96" s="30">
        <f>IF(AND($D96&lt;=$AH$3,$M$15=$AH$4),"y","")</f>
      </c>
      <c r="M96" s="10">
        <f>IF(AND($M$15=$AH$4,$D96=$AH$3),"N.A.","")</f>
      </c>
      <c r="N96" s="30">
        <f>IF(AND(P96&gt;=$AH$5,$P$15=$AH$4),"y","")</f>
      </c>
      <c r="O96" s="28">
        <f>IF(AND(P96&gt;=$AH$5,$P$15=$AH$4),"y","")</f>
      </c>
      <c r="P96" s="54">
        <f>TAN(ACOS(D96))-TAN(ACOS($P$15))</f>
        <v>0.053622332381590865</v>
      </c>
      <c r="Q96" s="28">
        <f>IF(AND(S96&gt;=$AH$5,$S$15=$AH$4),"y","")</f>
      </c>
      <c r="R96" s="30">
        <f>IF(AND(S96&gt;=$AH$5,$S$15=$AH$4),"y","")</f>
      </c>
      <c r="S96" s="10">
        <f>TAN(ACOS(D96))-TAN(ACOS($S$15))</f>
        <v>0.10904304968182521</v>
      </c>
      <c r="T96" s="30">
        <f>IF(AND(V96&gt;=$AH$5,$V$15=$AH$4),"y","")</f>
      </c>
      <c r="U96" s="28">
        <f>IF(AND(V96&gt;=$AH$5,$V$15=$AH$4),"y","")</f>
      </c>
      <c r="V96" s="54">
        <f>TAN(ACOS(D96))-TAN(ACOS($V$15))</f>
        <v>0.16736693838347316</v>
      </c>
      <c r="W96" s="28">
        <f>IF(AND(Y96&gt;=$AH$5,$Y$15=$AH$4),"y","")</f>
      </c>
      <c r="X96" s="30">
        <f>IF(AND(Y96&gt;=$AH$5,$Y$15=$AH$4),"y","")</f>
      </c>
      <c r="Y96" s="10">
        <f>TAN(ACOS(D96))-TAN(ACOS($Y$15))</f>
        <v>0.2304136202806994</v>
      </c>
      <c r="Z96" s="30">
        <f>IF(AND(AB96&gt;=$AH$5,$AB$15=$AH$4),"y","")</f>
      </c>
      <c r="AA96" s="28">
        <f>IF(AND(AB96&gt;=$AH$5,$AB$15=$AH$4),"y","")</f>
      </c>
      <c r="AB96" s="54">
        <f>TAN(ACOS(D96))-TAN(ACOS($AB$15))</f>
        <v>0.26468104934081454</v>
      </c>
      <c r="AC96" s="28">
        <f>IF(AND(AE96&gt;=$AH$5,$AE$15=$AH$4),"y","")</f>
      </c>
      <c r="AD96" s="30">
        <f>IF(AND(AE96&gt;=$AH$5,$AE$15=$AH$4),"y","")</f>
      </c>
      <c r="AE96" s="10">
        <f>TAN(ACOS(D96))-TAN(ACOS($AE$15))</f>
        <v>0.3016984878530109</v>
      </c>
      <c r="AF96" s="30">
        <f>IF(AND(AH96&gt;=$AH$5,$AH$15=$AH$4),"y","")</f>
      </c>
      <c r="AG96" s="28">
        <f>IF(AND(AH96&gt;=$AH$5,$AH$15=$AH$4),"y","")</f>
      </c>
      <c r="AH96" s="54">
        <f>TAN(ACOS(D96))-TAN(ACOS($AH$15))</f>
        <v>0.39030649388567357</v>
      </c>
      <c r="AI96" s="28">
        <f>IF(AND(AK96&gt;=$AH$5,$AK$15=$AH$4),"y","")</f>
      </c>
      <c r="AJ96" s="30">
        <f>IF(AND(AK96&gt;=$AH$5,$AK$15=$AH$4),"y","")</f>
      </c>
      <c r="AK96" s="108">
        <f>TAN(ACOS(D96))-TAN(ACOS($AK$15))</f>
        <v>0.5933651545196778</v>
      </c>
      <c r="AL96" s="43"/>
      <c r="AM96" s="43"/>
      <c r="AN96" s="43"/>
      <c r="AO96" s="43"/>
      <c r="AP96" s="43"/>
      <c r="AQ96" s="43"/>
      <c r="AR96" s="43"/>
      <c r="AS96" s="43"/>
      <c r="AT96" s="43"/>
    </row>
    <row r="97" spans="1:46" s="75" customFormat="1" ht="2.25" customHeight="1" thickBot="1">
      <c r="A97" s="109"/>
      <c r="B97" s="68">
        <f>IF($AH$3&gt;=D96,".","")</f>
      </c>
      <c r="C97" s="69">
        <f>IF($AH$3&gt;=D96,".","")</f>
      </c>
      <c r="D97" s="70">
        <f>IF(AND($G$15&lt;=$AH$4,G96&lt;=$AH$5,D96=$AH$3),".","")</f>
      </c>
      <c r="E97" s="71">
        <f>IF(AND($D96&lt;=$AH$3,$G$15=$AH$4),".","")</f>
      </c>
      <c r="F97" s="72">
        <f>IF(AND($D96&lt;=$AH$3,$G$15=$AH$4),".","")</f>
      </c>
      <c r="G97" s="73">
        <f>IF(AND($J$15&lt;=$AH$4,D96=$AH$3),".","")</f>
      </c>
      <c r="H97" s="72">
        <f>IF(AND($D96&lt;=$AH$3,$J$15=$AH$4),".","")</f>
      </c>
      <c r="I97" s="74">
        <f>IF(AND($D96&lt;=$AH$3,$J$15=$AH$4),".","")</f>
      </c>
      <c r="J97" s="70">
        <f>IF(AND($M$15&lt;=$AH$4,D96=$AH$3),".","")</f>
      </c>
      <c r="K97" s="74">
        <f>IF(AND($D96&lt;=$AH$3,$M$15=$AH$4),".","")</f>
      </c>
      <c r="L97" s="72">
        <f>IF(AND($D96&lt;=$AH$3,$M$15=$AH$4),".","")</f>
      </c>
      <c r="M97" s="73">
        <f>IF(AND($P$15&lt;=$AH$4,P96&lt;=$AH$5,D96=$AH$3),".","")</f>
      </c>
      <c r="N97" s="72">
        <f>IF(AND(P96&gt;=$AH$5,$P$15=$AH$4),".","")</f>
      </c>
      <c r="O97" s="74">
        <f>IF(AND(P96&gt;=$AH$5,$P$15=$AH$4),".","")</f>
      </c>
      <c r="P97" s="70">
        <f>IF(AND($S$15&lt;=$AH$4,S96&lt;=$AH$5,D96=$AH$3),".","")</f>
      </c>
      <c r="Q97" s="74">
        <f>IF(AND(S96&gt;=$AH$5,$S$15=$AH$4),".","")</f>
      </c>
      <c r="R97" s="72">
        <f>IF(AND(S96&gt;=$AH$5,$S$15=$AH$4),".","")</f>
      </c>
      <c r="S97" s="73">
        <f>IF(AND($V$15&lt;=$AH$4,V96&lt;=$AH$5,D96=$AH$3),".","")</f>
      </c>
      <c r="T97" s="72">
        <f>IF(AND(V96&gt;=$AH$5,$V$15=$AH$4),".","")</f>
      </c>
      <c r="U97" s="74">
        <f>IF(AND(V96&gt;=$AH$5,$V$15=$AH$4),".","")</f>
      </c>
      <c r="V97" s="70">
        <f>IF(AND($Y$15&lt;=$AH$4,Y96&lt;=$AH$5,D96=$AH$3),".","")</f>
      </c>
      <c r="W97" s="74">
        <f>IF(AND(Y96&gt;=$AH$5,$Y$15=$AH$4),".","")</f>
      </c>
      <c r="X97" s="72">
        <f>IF(AND(Y96&gt;=$AH$5,$Y$15=$AH$4),".","")</f>
      </c>
      <c r="Y97" s="73">
        <f>IF(AND($AB$15&lt;=$AH$4,AB96&lt;=$AH$5,D96=$AH$3),".","")</f>
      </c>
      <c r="Z97" s="72">
        <f>IF(AND(AB96&gt;=$AH$5,$AB$15=$AH$4),".","")</f>
      </c>
      <c r="AA97" s="74">
        <f>IF(AND(AB96&gt;=$AH$5,$AB$15=$AH$4),".","")</f>
      </c>
      <c r="AB97" s="70">
        <f>IF(AND($AE$15&lt;=$AH$4,AE96&lt;=$AH$5,D96=$AH$3),".","")</f>
      </c>
      <c r="AC97" s="74">
        <f>IF(AND(AE96&gt;=$AH$5,$AE$15=$AH$4),".","")</f>
      </c>
      <c r="AD97" s="72">
        <f>IF(AND(AE96&gt;=$AH$5,$AE$15=$AH$4),".","")</f>
      </c>
      <c r="AE97" s="73">
        <f>IF(AND($AH$15&lt;=$AH$4,AH96&lt;=$AH$5,D96=$AH$3),".","")</f>
      </c>
      <c r="AF97" s="72">
        <f>IF(AND(AH96&gt;=$AH$5,$AH$15=$AH$4),".","")</f>
      </c>
      <c r="AG97" s="74">
        <f>IF(AND(AH96&gt;=$AH$5,$AH$15=$AH$4),".","")</f>
      </c>
      <c r="AH97" s="70">
        <f>IF(AND($AK$15&lt;=$AH$4,AK96&lt;=$AH$5,D96=$AH$3),".","")</f>
      </c>
      <c r="AI97" s="74">
        <f>IF(AND(AK96&gt;=$AH$5,$AK$15=$AH$4),".","")</f>
      </c>
      <c r="AJ97" s="72">
        <f>IF(AND(AK96&gt;=$AH$5,$AK$15=$AH$4),".","")</f>
      </c>
      <c r="AK97" s="110"/>
      <c r="AL97" s="82"/>
      <c r="AM97" s="82"/>
      <c r="AN97" s="83"/>
      <c r="AO97" s="82"/>
      <c r="AP97" s="82"/>
      <c r="AQ97" s="82"/>
      <c r="AR97" s="82"/>
      <c r="AS97" s="82"/>
      <c r="AT97" s="82"/>
    </row>
    <row r="98" spans="1:46" s="67" customFormat="1" ht="2.25" customHeight="1">
      <c r="A98" s="105"/>
      <c r="B98" s="60">
        <f>IF($AH$3&gt;=D99,".","")</f>
      </c>
      <c r="C98" s="61">
        <f>IF($AH$3&gt;=D99,".","")</f>
      </c>
      <c r="D98" s="62">
        <f>IF(AND($G$15&lt;=$AH$4,G99&lt;=$AH$5,D99=$AH$3),".","")</f>
      </c>
      <c r="E98" s="63">
        <f>IF(AND($D99&lt;=$AH$3,$G$15=$AH$4),".","")</f>
      </c>
      <c r="F98" s="64">
        <f>IF(AND($D99&lt;=$AH$3,$G$15=$AH$4),".","")</f>
      </c>
      <c r="G98" s="65">
        <f>IF(AND($J$15&lt;=$AH$4,D99=$AH$3),".","")</f>
      </c>
      <c r="H98" s="64">
        <f>IF(AND($D99&lt;=$AH$3,$J$15=$AH$4),".","")</f>
      </c>
      <c r="I98" s="66">
        <f>IF(AND($D99&lt;=$AH$3,$J$15=$AH$4),".","")</f>
      </c>
      <c r="J98" s="62">
        <f>IF(AND($M$15&lt;=$AH$4,D99=$AH$3),".","")</f>
      </c>
      <c r="K98" s="28">
        <f>IF(AND($D99&lt;=$AH$3,$M$15=$AH$4),".","")</f>
      </c>
      <c r="L98" s="30">
        <f>IF(AND($D99&lt;=$AH$3,$M$15=$AH$4),".","")</f>
      </c>
      <c r="M98" s="65">
        <f>IF(AND($P$15&lt;=$AH$4,P99&lt;=$AH$5,D99=$AH$3),".","")</f>
      </c>
      <c r="N98" s="64">
        <f>IF(AND(P99&gt;=$AH$5,$P$15=$AH$4),".","")</f>
      </c>
      <c r="O98" s="66">
        <f>IF(AND(P99&gt;=$AH$5,$P$15=$AH$4),".","")</f>
      </c>
      <c r="P98" s="62">
        <f>IF(AND($S$15&lt;=$AH$4,S99&lt;=$AH$5,D99=$AH$3),".","")</f>
      </c>
      <c r="Q98" s="66">
        <f>IF(AND(S99&gt;=$AH$5,$S$15=$AH$4),".","")</f>
      </c>
      <c r="R98" s="64">
        <f>IF(AND(S99&gt;=$AH$5,$S$15=$AH$4),".","")</f>
      </c>
      <c r="S98" s="65">
        <f>IF(AND($V$15&lt;=$AH$4,V99&lt;=$AH$5,D99=$AH$3),".","")</f>
      </c>
      <c r="T98" s="64">
        <f>IF(AND(V99&gt;=$AH$5,$V$15=$AH$4),".","")</f>
      </c>
      <c r="U98" s="66">
        <f>IF(AND(V99&gt;=$AH$5,$V$15=$AH$4),".","")</f>
      </c>
      <c r="V98" s="62">
        <f>IF(AND($Y$15&lt;=$AH$4,Y99&lt;=$AH$5,D99=$AH$3),".","")</f>
      </c>
      <c r="W98" s="66">
        <f>IF(AND(Y99&gt;=$AH$5,$Y$15=$AH$4),".","")</f>
      </c>
      <c r="X98" s="64">
        <f>IF(AND(Y99&gt;=$AH$5,$Y$15=$AH$4),".","")</f>
      </c>
      <c r="Y98" s="65">
        <f>IF(AND($AB$15&lt;=$AH$4,AB99&lt;=$AH$5,D99=$AH$3),".","")</f>
      </c>
      <c r="Z98" s="64">
        <f>IF(AND(AB99&gt;=$AH$5,$AB$15=$AH$4),".","")</f>
      </c>
      <c r="AA98" s="66">
        <f>IF(AND(AB99&gt;=$AH$5,$AB$15=$AH$4),".","")</f>
      </c>
      <c r="AB98" s="62">
        <f>IF(AND($AE$15&lt;=$AH$4,AE99&lt;=$AH$5,D99=$AH$3),".","")</f>
      </c>
      <c r="AC98" s="66">
        <f>IF(AND(AE99&gt;=$AH$5,$AE$15=$AH$4),".","")</f>
      </c>
      <c r="AD98" s="64">
        <f>IF(AND(AE99&gt;=$AH$5,$AE$15=$AH$4),".","")</f>
      </c>
      <c r="AE98" s="65">
        <f>IF(AND($AH$15&lt;=$AH$4,AH99&lt;=$AH$5,D99=$AH$3),".","")</f>
      </c>
      <c r="AF98" s="64">
        <f>IF(AND(AH99&gt;=$AH$5,$AH$15=$AH$4),".","")</f>
      </c>
      <c r="AG98" s="66">
        <f>IF(AND(AH99&gt;=$AH$5,$AH$15=$AH$4),".","")</f>
      </c>
      <c r="AH98" s="62">
        <f>IF(AND($AK$15&lt;=$AH$4,AK99&lt;=$AH$5,D99=$AH$3),".","")</f>
      </c>
      <c r="AI98" s="66">
        <f>IF(AND(AK99&gt;=$AH$5,$AK$15=$AH$4),".","")</f>
      </c>
      <c r="AJ98" s="64">
        <f>IF(AND(AK99&gt;=$AH$5,$AK$15=$AH$4),".","")</f>
      </c>
      <c r="AK98" s="106"/>
      <c r="AL98" s="79"/>
      <c r="AM98" s="79"/>
      <c r="AN98" s="80"/>
      <c r="AO98" s="79"/>
      <c r="AP98" s="79"/>
      <c r="AQ98" s="79"/>
      <c r="AR98" s="79"/>
      <c r="AS98" s="79"/>
      <c r="AT98" s="79"/>
    </row>
    <row r="99" spans="1:46" ht="11.25" customHeight="1">
      <c r="A99" s="107">
        <f>TAN(ACOS(D99))</f>
        <v>0.566726116580278</v>
      </c>
      <c r="B99" s="52">
        <f>IF($AH$3&gt;=D99,"y","")</f>
      </c>
      <c r="C99" s="26">
        <f>IF($AH$3&gt;=D99,"y","")</f>
      </c>
      <c r="D99" s="18">
        <v>0.87</v>
      </c>
      <c r="E99" s="59">
        <f>IF(AND($D99&lt;=$AH$3,$G$15=$AH$4),"y","")</f>
      </c>
      <c r="F99" s="77">
        <f>IF(AND($D99&lt;=$AH$3,$G$15=$AH$4),"y","")</f>
      </c>
      <c r="G99" s="10">
        <f>IF(AND($G$15=$AH$4,$D99=$AH$3),"N.A.","")</f>
      </c>
      <c r="H99" s="30">
        <f>IF(AND($D99&lt;=$AH$3,$J$15=$AH$4),"y","")</f>
      </c>
      <c r="I99" s="28">
        <f>IF(AND($D99&lt;=$AH$3,$J$15=$AH$4),"y","")</f>
      </c>
      <c r="J99" s="54">
        <f>IF(AND($J$15=$AH$4,$D99=$AH$3),"N.A.","")</f>
      </c>
      <c r="K99" s="28">
        <f>IF(AND($D99&lt;=$AH$3,$M$15=$AH$4),"y","")</f>
      </c>
      <c r="L99" s="30">
        <f>IF(AND($D99&lt;=$AH$3,$M$15=$AH$4),"y","")</f>
      </c>
      <c r="M99" s="10">
        <f>IF(AND($M$15=$AH$4,$D99=$AH$3),"N.A.","")</f>
      </c>
      <c r="N99" s="30">
        <f>IF(AND(P99&gt;=$AH$5,$P$15=$AH$4),"y","")</f>
      </c>
      <c r="O99" s="28">
        <f>IF(AND(P99&gt;=$AH$5,$P$15=$AH$4),"y","")</f>
      </c>
      <c r="P99" s="54">
        <f>TAN(ACOS(D99))-TAN(ACOS($P$15))</f>
        <v>0.026983294442191164</v>
      </c>
      <c r="Q99" s="28">
        <f>IF(AND(S99&gt;=$AH$5,$S$15=$AH$4),"y","")</f>
      </c>
      <c r="R99" s="30">
        <f>IF(AND(S99&gt;=$AH$5,$S$15=$AH$4),"y","")</f>
      </c>
      <c r="S99" s="10">
        <f>TAN(ACOS(D99))-TAN(ACOS($S$15))</f>
        <v>0.08240401174242551</v>
      </c>
      <c r="T99" s="30">
        <f>IF(AND(V99&gt;=$AH$5,$V$15=$AH$4),"y","")</f>
      </c>
      <c r="U99" s="28">
        <f>IF(AND(V99&gt;=$AH$5,$V$15=$AH$4),"y","")</f>
      </c>
      <c r="V99" s="54">
        <f>TAN(ACOS(D99))-TAN(ACOS($V$15))</f>
        <v>0.14072790044407346</v>
      </c>
      <c r="W99" s="28">
        <f>IF(AND(Y99&gt;=$AH$5,$Y$15=$AH$4),"y","")</f>
      </c>
      <c r="X99" s="30">
        <f>IF(AND(Y99&gt;=$AH$5,$Y$15=$AH$4),"y","")</f>
      </c>
      <c r="Y99" s="10">
        <f>TAN(ACOS(D99))-TAN(ACOS($Y$15))</f>
        <v>0.2037745823412997</v>
      </c>
      <c r="Z99" s="30">
        <f>IF(AND(AB99&gt;=$AH$5,$AB$15=$AH$4),"y","")</f>
      </c>
      <c r="AA99" s="28">
        <f>IF(AND(AB99&gt;=$AH$5,$AB$15=$AH$4),"y","")</f>
      </c>
      <c r="AB99" s="54">
        <f>TAN(ACOS(D99))-TAN(ACOS($AB$15))</f>
        <v>0.23804201140141484</v>
      </c>
      <c r="AC99" s="28">
        <f>IF(AND(AE99&gt;=$AH$5,$AE$15=$AH$4),"y","")</f>
      </c>
      <c r="AD99" s="30">
        <f>IF(AND(AE99&gt;=$AH$5,$AE$15=$AH$4),"y","")</f>
      </c>
      <c r="AE99" s="10">
        <f>TAN(ACOS(D99))-TAN(ACOS($AE$15))</f>
        <v>0.2750594499136112</v>
      </c>
      <c r="AF99" s="30">
        <f>IF(AND(AH99&gt;=$AH$5,$AH$15=$AH$4),"y","")</f>
      </c>
      <c r="AG99" s="28">
        <f>IF(AND(AH99&gt;=$AH$5,$AH$15=$AH$4),"y","")</f>
      </c>
      <c r="AH99" s="54">
        <f>TAN(ACOS(D99))-TAN(ACOS($AH$15))</f>
        <v>0.36366745594627387</v>
      </c>
      <c r="AI99" s="28">
        <f>IF(AND(AK99&gt;=$AH$5,$AK$15=$AH$4),"y","")</f>
      </c>
      <c r="AJ99" s="30">
        <f>IF(AND(AK99&gt;=$AH$5,$AK$15=$AH$4),"y","")</f>
      </c>
      <c r="AK99" s="108">
        <f>TAN(ACOS(D99))-TAN(ACOS($AK$15))</f>
        <v>0.566726116580278</v>
      </c>
      <c r="AL99" s="43"/>
      <c r="AM99" s="43"/>
      <c r="AN99" s="43"/>
      <c r="AO99" s="43"/>
      <c r="AP99" s="43"/>
      <c r="AQ99" s="43"/>
      <c r="AR99" s="43"/>
      <c r="AS99" s="43"/>
      <c r="AT99" s="43"/>
    </row>
    <row r="100" spans="1:46" s="75" customFormat="1" ht="2.25" customHeight="1" thickBot="1">
      <c r="A100" s="109"/>
      <c r="B100" s="68">
        <f>IF($AH$3&gt;=D99,".","")</f>
      </c>
      <c r="C100" s="69">
        <f>IF($AH$3&gt;=D99,".","")</f>
      </c>
      <c r="D100" s="70">
        <f>IF(AND($G$15&lt;=$AH$4,G99&lt;=$AH$5,D99=$AH$3),".","")</f>
      </c>
      <c r="E100" s="71">
        <f>IF(AND($D99&lt;=$AH$3,$G$15=$AH$4),".","")</f>
      </c>
      <c r="F100" s="72">
        <f>IF(AND($D99&lt;=$AH$3,$G$15=$AH$4),".","")</f>
      </c>
      <c r="G100" s="73">
        <f>IF(AND($J$15&lt;=$AH$4,D99=$AH$3),".","")</f>
      </c>
      <c r="H100" s="72">
        <f>IF(AND($D99&lt;=$AH$3,$J$15=$AH$4),".","")</f>
      </c>
      <c r="I100" s="74">
        <f>IF(AND($D99&lt;=$AH$3,$J$15=$AH$4),".","")</f>
      </c>
      <c r="J100" s="70">
        <f>IF(AND($M$15&lt;=$AH$4,D99=$AH$3),".","")</f>
      </c>
      <c r="K100" s="74">
        <f>IF(AND($D99&lt;=$AH$3,$M$15=$AH$4),".","")</f>
      </c>
      <c r="L100" s="72">
        <f>IF(AND($D99&lt;=$AH$3,$M$15=$AH$4),".","")</f>
      </c>
      <c r="M100" s="73">
        <f>IF(AND($P$15&lt;=$AH$4,P99&lt;=$AH$5,D99=$AH$3),".","")</f>
      </c>
      <c r="N100" s="72">
        <f>IF(AND(P99&gt;=$AH$5,$P$15=$AH$4),".","")</f>
      </c>
      <c r="O100" s="74">
        <f>IF(AND(P99&gt;=$AH$5,$P$15=$AH$4),".","")</f>
      </c>
      <c r="P100" s="70">
        <f>IF(AND($S$15&lt;=$AH$4,S99&lt;=$AH$5,D99=$AH$3),".","")</f>
      </c>
      <c r="Q100" s="74">
        <f>IF(AND(S99&gt;=$AH$5,$S$15=$AH$4),".","")</f>
      </c>
      <c r="R100" s="72">
        <f>IF(AND(S99&gt;=$AH$5,$S$15=$AH$4),".","")</f>
      </c>
      <c r="S100" s="73">
        <f>IF(AND($V$15&lt;=$AH$4,V99&lt;=$AH$5,D99=$AH$3),".","")</f>
      </c>
      <c r="T100" s="72">
        <f>IF(AND(V99&gt;=$AH$5,$V$15=$AH$4),".","")</f>
      </c>
      <c r="U100" s="74">
        <f>IF(AND(V99&gt;=$AH$5,$V$15=$AH$4),".","")</f>
      </c>
      <c r="V100" s="70">
        <f>IF(AND($Y$15&lt;=$AH$4,Y99&lt;=$AH$5,D99=$AH$3),".","")</f>
      </c>
      <c r="W100" s="74">
        <f>IF(AND(Y99&gt;=$AH$5,$Y$15=$AH$4),".","")</f>
      </c>
      <c r="X100" s="72">
        <f>IF(AND(Y99&gt;=$AH$5,$Y$15=$AH$4),".","")</f>
      </c>
      <c r="Y100" s="73">
        <f>IF(AND($AB$15&lt;=$AH$4,AB99&lt;=$AH$5,D99=$AH$3),".","")</f>
      </c>
      <c r="Z100" s="72">
        <f>IF(AND(AB99&gt;=$AH$5,$AB$15=$AH$4),".","")</f>
      </c>
      <c r="AA100" s="74">
        <f>IF(AND(AB99&gt;=$AH$5,$AB$15=$AH$4),".","")</f>
      </c>
      <c r="AB100" s="70">
        <f>IF(AND($AE$15&lt;=$AH$4,AE99&lt;=$AH$5,D99=$AH$3),".","")</f>
      </c>
      <c r="AC100" s="74">
        <f>IF(AND(AE99&gt;=$AH$5,$AE$15=$AH$4),".","")</f>
      </c>
      <c r="AD100" s="72">
        <f>IF(AND(AE99&gt;=$AH$5,$AE$15=$AH$4),".","")</f>
      </c>
      <c r="AE100" s="73">
        <f>IF(AND($AH$15&lt;=$AH$4,AH99&lt;=$AH$5,D99=$AH$3),".","")</f>
      </c>
      <c r="AF100" s="72">
        <f>IF(AND(AH99&gt;=$AH$5,$AH$15=$AH$4),".","")</f>
      </c>
      <c r="AG100" s="74">
        <f>IF(AND(AH99&gt;=$AH$5,$AH$15=$AH$4),".","")</f>
      </c>
      <c r="AH100" s="70">
        <f>IF(AND($AK$15&lt;=$AH$4,AK99&lt;=$AH$5,D99=$AH$3),".","")</f>
      </c>
      <c r="AI100" s="74">
        <f>IF(AND(AK99&gt;=$AH$5,$AK$15=$AH$4),".","")</f>
      </c>
      <c r="AJ100" s="72">
        <f>IF(AND(AK99&gt;=$AH$5,$AK$15=$AH$4),".","")</f>
      </c>
      <c r="AK100" s="110"/>
      <c r="AL100" s="82"/>
      <c r="AM100" s="82"/>
      <c r="AN100" s="83"/>
      <c r="AO100" s="82"/>
      <c r="AP100" s="82"/>
      <c r="AQ100" s="82"/>
      <c r="AR100" s="82"/>
      <c r="AS100" s="82"/>
      <c r="AT100" s="82"/>
    </row>
    <row r="101" spans="1:46" s="67" customFormat="1" ht="2.25" customHeight="1">
      <c r="A101" s="105"/>
      <c r="B101" s="60">
        <f>IF($AH$3&gt;=D102,".","")</f>
      </c>
      <c r="C101" s="61">
        <f>IF($AH$3&gt;=D102,".","")</f>
      </c>
      <c r="D101" s="62">
        <f>IF(AND($G$15&lt;=$AH$4,G102&lt;=$AH$5,D102=$AH$3),".","")</f>
      </c>
      <c r="E101" s="63">
        <f>IF(AND($D102&lt;=$AH$3,$G$15=$AH$4),".","")</f>
      </c>
      <c r="F101" s="64">
        <f>IF(AND($D102&lt;=$AH$3,$G$15=$AH$4),".","")</f>
      </c>
      <c r="G101" s="65">
        <f>IF(AND($J$15&lt;=$AH$4,D102=$AH$3),".","")</f>
      </c>
      <c r="H101" s="64">
        <f>IF(AND($D102&lt;=$AH$3,$J$15=$AH$4),".","")</f>
      </c>
      <c r="I101" s="66">
        <f>IF(AND($D102&lt;=$AH$3,$J$15=$AH$4),".","")</f>
      </c>
      <c r="J101" s="62">
        <f>IF(AND($M$15&lt;=$AH$4,D102=$AH$3),".","")</f>
      </c>
      <c r="K101" s="28">
        <f>IF(AND($D102&lt;=$AH$3,$M$15=$AH$4),".","")</f>
      </c>
      <c r="L101" s="30">
        <f>IF(AND($D102&lt;=$AH$3,$M$15=$AH$4),".","")</f>
      </c>
      <c r="M101" s="65">
        <f>IF(AND($P$15&lt;=$AH$4,D102=$AH$3),".","")</f>
      </c>
      <c r="N101" s="64">
        <f>IF(AND($D102&lt;=$AH$3,$P$15=$AH$4),".","")</f>
      </c>
      <c r="O101" s="66">
        <f>IF(AND($D102&lt;=$AH$3,$P$15=$AH$4),".","")</f>
      </c>
      <c r="P101" s="62">
        <f>IF(AND($S$15&lt;=$AH$4,S102&lt;=$AH$5,D102=$AH$3),".","")</f>
      </c>
      <c r="Q101" s="66">
        <f>IF(AND(S102&gt;=$AH$5,$S$15=$AH$4),".","")</f>
      </c>
      <c r="R101" s="64">
        <f>IF(AND(S102&gt;=$AH$5,$S$15=$AH$4),".","")</f>
      </c>
      <c r="S101" s="65">
        <f>IF(AND($V$15&lt;=$AH$4,V102&lt;=$AH$5,D102=$AH$3),".","")</f>
      </c>
      <c r="T101" s="64">
        <f>IF(AND(V102&gt;=$AH$5,$V$15=$AH$4),".","")</f>
      </c>
      <c r="U101" s="66">
        <f>IF(AND(V102&gt;=$AH$5,$V$15=$AH$4),".","")</f>
      </c>
      <c r="V101" s="62">
        <f>IF(AND($Y$15&lt;=$AH$4,Y102&lt;=$AH$5,D102=$AH$3),".","")</f>
      </c>
      <c r="W101" s="66">
        <f>IF(AND(Y102&gt;=$AH$5,$Y$15=$AH$4),".","")</f>
      </c>
      <c r="X101" s="64">
        <f>IF(AND(Y102&gt;=$AH$5,$Y$15=$AH$4),".","")</f>
      </c>
      <c r="Y101" s="65">
        <f>IF(AND($AB$15&lt;=$AH$4,AB102&lt;=$AH$5,D102=$AH$3),".","")</f>
      </c>
      <c r="Z101" s="64">
        <f>IF(AND(AB102&gt;=$AH$5,$AB$15=$AH$4),".","")</f>
      </c>
      <c r="AA101" s="66">
        <f>IF(AND(AB102&gt;=$AH$5,$AB$15=$AH$4),".","")</f>
      </c>
      <c r="AB101" s="62">
        <f>IF(AND($AE$15&lt;=$AH$4,AE102&lt;=$AH$5,D102=$AH$3),".","")</f>
      </c>
      <c r="AC101" s="66">
        <f>IF(AND(AE102&gt;=$AH$5,$AE$15=$AH$4),".","")</f>
      </c>
      <c r="AD101" s="64">
        <f>IF(AND(AE102&gt;=$AH$5,$AE$15=$AH$4),".","")</f>
      </c>
      <c r="AE101" s="65">
        <f>IF(AND($AH$15&lt;=$AH$4,AH102&lt;=$AH$5,D102=$AH$3),".","")</f>
      </c>
      <c r="AF101" s="64">
        <f>IF(AND(AH102&gt;=$AH$5,$AH$15=$AH$4),".","")</f>
      </c>
      <c r="AG101" s="66">
        <f>IF(AND(AH102&gt;=$AH$5,$AH$15=$AH$4),".","")</f>
      </c>
      <c r="AH101" s="62">
        <f>IF(AND($AK$15&lt;=$AH$4,AK102&lt;=$AH$5,D102=$AH$3),".","")</f>
      </c>
      <c r="AI101" s="66">
        <f>IF(AND(AK102&gt;=$AH$5,$AK$15=$AH$4),".","")</f>
      </c>
      <c r="AJ101" s="64">
        <f>IF(AND(AK102&gt;=$AH$5,$AK$15=$AH$4),".","")</f>
      </c>
      <c r="AK101" s="106"/>
      <c r="AL101" s="79"/>
      <c r="AM101" s="79"/>
      <c r="AN101" s="80"/>
      <c r="AO101" s="79"/>
      <c r="AP101" s="79"/>
      <c r="AQ101" s="79"/>
      <c r="AR101" s="79"/>
      <c r="AS101" s="79"/>
      <c r="AT101" s="79"/>
    </row>
    <row r="102" spans="1:46" ht="11.25" customHeight="1">
      <c r="A102" s="107">
        <f>TAN(ACOS(D102))</f>
        <v>0.5397428221380869</v>
      </c>
      <c r="B102" s="52">
        <f>IF($AH$3&gt;=D102,"y","")</f>
      </c>
      <c r="C102" s="26">
        <f>IF($AH$3&gt;=D102,"y","")</f>
      </c>
      <c r="D102" s="18">
        <v>0.88</v>
      </c>
      <c r="E102" s="59">
        <f>IF(AND($D102&lt;=$AH$3,$G$15=$AH$4),"y","")</f>
      </c>
      <c r="F102" s="77">
        <f>IF(AND($D102&lt;=$AH$3,$G$15=$AH$4),"y","")</f>
      </c>
      <c r="G102" s="10">
        <f>IF(AND($G$15=$AH$4,$D102=$AH$3),"N.A.","")</f>
      </c>
      <c r="H102" s="30">
        <f>IF(AND($D102&lt;=$AH$3,$J$15=$AH$4),"y","")</f>
      </c>
      <c r="I102" s="28">
        <f>IF(AND($D102&lt;=$AH$3,$J$15=$AH$4),"y","")</f>
      </c>
      <c r="J102" s="54">
        <f>IF(AND($J$15=$AH$4,$D102=$AH$3),"N.A.","")</f>
      </c>
      <c r="K102" s="28">
        <f>IF(AND($D102&lt;=$AH$3,$M$15=$AH$4),"y","")</f>
      </c>
      <c r="L102" s="30">
        <f>IF(AND($D102&lt;=$AH$3,$M$15=$AH$4),"y","")</f>
      </c>
      <c r="M102" s="10">
        <f>IF(AND($M$15=$AH$4,$D102=$AH$3),"N.A.","")</f>
      </c>
      <c r="N102" s="30">
        <f>IF(AND($D102&lt;=$AH$3,$P$15=$AH$4),"y","")</f>
      </c>
      <c r="O102" s="28">
        <f>IF(AND($D102&lt;=$AH$3,$P$15=$AH$4),"y","")</f>
      </c>
      <c r="P102" s="54">
        <f>IF(AND($P$15=$AH$4,$D102=$AH$3),"N.A.","")</f>
      </c>
      <c r="Q102" s="28">
        <f>IF(AND(S102&gt;=$AH$5,$S$15=$AH$4),"y","")</f>
      </c>
      <c r="R102" s="30">
        <f>IF(AND(S102&gt;=$AH$5,$S$15=$AH$4),"y","")</f>
      </c>
      <c r="S102" s="10">
        <f>TAN(ACOS(D102))-TAN(ACOS($S$15))</f>
        <v>0.055420717300234346</v>
      </c>
      <c r="T102" s="30">
        <f>IF(AND(V102&gt;=$AH$5,$V$15=$AH$4),"y","")</f>
      </c>
      <c r="U102" s="28">
        <f>IF(AND(V102&gt;=$AH$5,$V$15=$AH$4),"y","")</f>
      </c>
      <c r="V102" s="54">
        <f>TAN(ACOS(D102))-TAN(ACOS($V$15))</f>
        <v>0.1137446060018823</v>
      </c>
      <c r="W102" s="28">
        <f>IF(AND(Y102&gt;=$AH$5,$Y$15=$AH$4),"y","")</f>
      </c>
      <c r="X102" s="30">
        <f>IF(AND(Y102&gt;=$AH$5,$Y$15=$AH$4),"y","")</f>
      </c>
      <c r="Y102" s="10">
        <f>TAN(ACOS(D102))-TAN(ACOS($Y$15))</f>
        <v>0.17679128789910853</v>
      </c>
      <c r="Z102" s="30">
        <f>IF(AND(AB102&gt;=$AH$5,$AB$15=$AH$4),"y","")</f>
      </c>
      <c r="AA102" s="28">
        <f>IF(AND(AB102&gt;=$AH$5,$AB$15=$AH$4),"y","")</f>
      </c>
      <c r="AB102" s="54">
        <f>TAN(ACOS(D102))-TAN(ACOS($AB$15))</f>
        <v>0.21105871695922368</v>
      </c>
      <c r="AC102" s="28">
        <f>IF(AND(AE102&gt;=$AH$5,$AE$15=$AH$4),"y","")</f>
      </c>
      <c r="AD102" s="30">
        <f>IF(AND(AE102&gt;=$AH$5,$AE$15=$AH$4),"y","")</f>
      </c>
      <c r="AE102" s="10">
        <f>TAN(ACOS(D102))-TAN(ACOS($AE$15))</f>
        <v>0.24807615547142003</v>
      </c>
      <c r="AF102" s="30">
        <f>IF(AND(AH102&gt;=$AH$5,$AH$15=$AH$4),"y","")</f>
      </c>
      <c r="AG102" s="28">
        <f>IF(AND(AH102&gt;=$AH$5,$AH$15=$AH$4),"y","")</f>
      </c>
      <c r="AH102" s="54">
        <f>TAN(ACOS(D102))-TAN(ACOS($AH$15))</f>
        <v>0.3366841615040827</v>
      </c>
      <c r="AI102" s="28">
        <f>IF(AND(AK102&gt;=$AH$5,$AK$15=$AH$4),"y","")</f>
      </c>
      <c r="AJ102" s="30">
        <f>IF(AND(AK102&gt;=$AH$5,$AK$15=$AH$4),"y","")</f>
      </c>
      <c r="AK102" s="108">
        <f>TAN(ACOS(D102))-TAN(ACOS($AK$15))</f>
        <v>0.5397428221380869</v>
      </c>
      <c r="AL102" s="43"/>
      <c r="AM102" s="43"/>
      <c r="AN102" s="43"/>
      <c r="AO102" s="43"/>
      <c r="AP102" s="43"/>
      <c r="AQ102" s="43"/>
      <c r="AR102" s="43"/>
      <c r="AS102" s="43"/>
      <c r="AT102" s="43"/>
    </row>
    <row r="103" spans="1:46" s="75" customFormat="1" ht="2.25" customHeight="1" thickBot="1">
      <c r="A103" s="109"/>
      <c r="B103" s="68">
        <f>IF($AH$3&gt;=D102,".","")</f>
      </c>
      <c r="C103" s="69">
        <f>IF($AH$3&gt;=D102,".","")</f>
      </c>
      <c r="D103" s="70">
        <f>IF(AND($G$15&lt;=$AH$4,G102&lt;=$AH$5,D102=$AH$3),".","")</f>
      </c>
      <c r="E103" s="71">
        <f>IF(AND($D102&lt;=$AH$3,$G$15=$AH$4),".","")</f>
      </c>
      <c r="F103" s="72">
        <f>IF(AND($D102&lt;=$AH$3,$G$15=$AH$4),".","")</f>
      </c>
      <c r="G103" s="73">
        <f>IF(AND($J$15&lt;=$AH$4,D102=$AH$3),".","")</f>
      </c>
      <c r="H103" s="72">
        <f>IF(AND($D102&lt;=$AH$3,$J$15=$AH$4),".","")</f>
      </c>
      <c r="I103" s="74">
        <f>IF(AND($D102&lt;=$AH$3,$J$15=$AH$4),".","")</f>
      </c>
      <c r="J103" s="70">
        <f>IF(AND($M$15&lt;=$AH$4,D102=$AH$3),".","")</f>
      </c>
      <c r="K103" s="74">
        <f>IF(AND($D102&lt;=$AH$3,$M$15=$AH$4),".","")</f>
      </c>
      <c r="L103" s="72">
        <f>IF(AND($D102&lt;=$AH$3,$M$15=$AH$4),".","")</f>
      </c>
      <c r="M103" s="73">
        <f>IF(AND($P$15&lt;=$AH$4,D102=$AH$3),".","")</f>
      </c>
      <c r="N103" s="72">
        <f>IF(AND($D102&lt;=$AH$3,$P$15=$AH$4),".","")</f>
      </c>
      <c r="O103" s="74">
        <f>IF(AND($D102&lt;=$AH$3,$P$15=$AH$4),".","")</f>
      </c>
      <c r="P103" s="70">
        <f>IF(AND($S$15&lt;=$AH$4,S102&lt;=$AH$5,D102=$AH$3),".","")</f>
      </c>
      <c r="Q103" s="74">
        <f>IF(AND(S102&gt;=$AH$5,$S$15=$AH$4),".","")</f>
      </c>
      <c r="R103" s="72">
        <f>IF(AND(S102&gt;=$AH$5,$S$15=$AH$4),".","")</f>
      </c>
      <c r="S103" s="73">
        <f>IF(AND($V$15&lt;=$AH$4,V102&lt;=$AH$5,D102=$AH$3),".","")</f>
      </c>
      <c r="T103" s="72">
        <f>IF(AND(V102&gt;=$AH$5,$V$15=$AH$4),".","")</f>
      </c>
      <c r="U103" s="74">
        <f>IF(AND(V102&gt;=$AH$5,$V$15=$AH$4),".","")</f>
      </c>
      <c r="V103" s="70">
        <f>IF(AND($Y$15&lt;=$AH$4,Y102&lt;=$AH$5,D102=$AH$3),".","")</f>
      </c>
      <c r="W103" s="74">
        <f>IF(AND(Y102&gt;=$AH$5,$Y$15=$AH$4),".","")</f>
      </c>
      <c r="X103" s="72">
        <f>IF(AND(Y102&gt;=$AH$5,$Y$15=$AH$4),".","")</f>
      </c>
      <c r="Y103" s="73">
        <f>IF(AND($AB$15&lt;=$AH$4,AB102&lt;=$AH$5,D102=$AH$3),".","")</f>
      </c>
      <c r="Z103" s="72">
        <f>IF(AND(AB102&gt;=$AH$5,$AB$15=$AH$4),".","")</f>
      </c>
      <c r="AA103" s="74">
        <f>IF(AND(AB102&gt;=$AH$5,$AB$15=$AH$4),".","")</f>
      </c>
      <c r="AB103" s="70">
        <f>IF(AND($AE$15&lt;=$AH$4,AE102&lt;=$AH$5,D102=$AH$3),".","")</f>
      </c>
      <c r="AC103" s="74">
        <f>IF(AND(AE102&gt;=$AH$5,$AE$15=$AH$4),".","")</f>
      </c>
      <c r="AD103" s="72">
        <f>IF(AND(AE102&gt;=$AH$5,$AE$15=$AH$4),".","")</f>
      </c>
      <c r="AE103" s="73">
        <f>IF(AND($AH$15&lt;=$AH$4,AH102&lt;=$AH$5,D102=$AH$3),".","")</f>
      </c>
      <c r="AF103" s="72">
        <f>IF(AND(AH102&gt;=$AH$5,$AH$15=$AH$4),".","")</f>
      </c>
      <c r="AG103" s="74">
        <f>IF(AND(AH102&gt;=$AH$5,$AH$15=$AH$4),".","")</f>
      </c>
      <c r="AH103" s="70">
        <f>IF(AND($AK$15&lt;=$AH$4,AK102&lt;=$AH$5,D102=$AH$3),".","")</f>
      </c>
      <c r="AI103" s="74">
        <f>IF(AND(AK102&gt;=$AH$5,$AK$15=$AH$4),".","")</f>
      </c>
      <c r="AJ103" s="72">
        <f>IF(AND(AK102&gt;=$AH$5,$AK$15=$AH$4),".","")</f>
      </c>
      <c r="AK103" s="110"/>
      <c r="AL103" s="82"/>
      <c r="AM103" s="82"/>
      <c r="AN103" s="83"/>
      <c r="AO103" s="82"/>
      <c r="AP103" s="82"/>
      <c r="AQ103" s="82"/>
      <c r="AR103" s="82"/>
      <c r="AS103" s="82"/>
      <c r="AT103" s="82"/>
    </row>
    <row r="104" spans="1:46" s="67" customFormat="1" ht="2.25" customHeight="1">
      <c r="A104" s="105"/>
      <c r="B104" s="60">
        <f>IF($AH$3&gt;=D105,".","")</f>
      </c>
      <c r="C104" s="61">
        <f>IF($AH$3&gt;=D105,".","")</f>
      </c>
      <c r="D104" s="62">
        <f>IF(AND($G$15&lt;=$AH$4,G105&lt;=$AH$5,D105=$AH$3),".","")</f>
      </c>
      <c r="E104" s="63">
        <f>IF(AND($D105&lt;=$AH$3,$G$15=$AH$4),".","")</f>
      </c>
      <c r="F104" s="64">
        <f>IF(AND($D105&lt;=$AH$3,$G$15=$AH$4),".","")</f>
      </c>
      <c r="G104" s="65">
        <f>IF(AND($J$15&lt;=$AH$4,D105=$AH$3),".","")</f>
      </c>
      <c r="H104" s="64">
        <f>IF(AND($D105&lt;=$AH$3,$J$15=$AH$4),".","")</f>
      </c>
      <c r="I104" s="66">
        <f>IF(AND($D105&lt;=$AH$3,$J$15=$AH$4),".","")</f>
      </c>
      <c r="J104" s="62">
        <f>IF(AND($M$15&lt;=$AH$4,D105=$AH$3),".","")</f>
      </c>
      <c r="K104" s="28">
        <f>IF(AND($D105&lt;=$AH$3,$M$15=$AH$4),".","")</f>
      </c>
      <c r="L104" s="30">
        <f>IF(AND($D105&lt;=$AH$3,$M$15=$AH$4),".","")</f>
      </c>
      <c r="M104" s="65">
        <f>IF(AND($P$15&lt;=$AH$4,D105=$AH$3),".","")</f>
      </c>
      <c r="N104" s="64">
        <f>IF(AND($D105&lt;=$AH$3,$P$15=$AH$4),".","")</f>
      </c>
      <c r="O104" s="66">
        <f>IF(AND($D105&lt;=$AH$3,$P$15=$AH$4),".","")</f>
      </c>
      <c r="P104" s="62">
        <f>IF(AND($S$15&lt;=$AH$4,S105&lt;=$AH$5,D105=$AH$3),".","")</f>
      </c>
      <c r="Q104" s="66">
        <f>IF(AND(S105&gt;=$AH$5,$S$15=$AH$4),".","")</f>
      </c>
      <c r="R104" s="64">
        <f>IF(AND(S105&gt;=$AH$5,$S$15=$AH$4),".","")</f>
      </c>
      <c r="S104" s="65">
        <f>IF(AND($V$15&lt;=$AH$4,V105&lt;=$AH$5,D105=$AH$3),".","")</f>
      </c>
      <c r="T104" s="64">
        <f>IF(AND(V105&gt;=$AH$5,$V$15=$AH$4),".","")</f>
      </c>
      <c r="U104" s="66">
        <f>IF(AND(V105&gt;=$AH$5,$V$15=$AH$4),".","")</f>
      </c>
      <c r="V104" s="62">
        <f>IF(AND($Y$15&lt;=$AH$4,Y105&lt;=$AH$5,D105=$AH$3),".","")</f>
      </c>
      <c r="W104" s="66">
        <f>IF(AND(Y105&gt;=$AH$5,$Y$15=$AH$4),".","")</f>
      </c>
      <c r="X104" s="64">
        <f>IF(AND(Y105&gt;=$AH$5,$Y$15=$AH$4),".","")</f>
      </c>
      <c r="Y104" s="65">
        <f>IF(AND($AB$15&lt;=$AH$4,AB105&lt;=$AH$5,D105=$AH$3),".","")</f>
      </c>
      <c r="Z104" s="64">
        <f>IF(AND(AB105&gt;=$AH$5,$AB$15=$AH$4),".","")</f>
      </c>
      <c r="AA104" s="66">
        <f>IF(AND(AB105&gt;=$AH$5,$AB$15=$AH$4),".","")</f>
      </c>
      <c r="AB104" s="62">
        <f>IF(AND($AE$15&lt;=$AH$4,AE105&lt;=$AH$5,D105=$AH$3),".","")</f>
      </c>
      <c r="AC104" s="66">
        <f>IF(AND(AE105&gt;=$AH$5,$AE$15=$AH$4),".","")</f>
      </c>
      <c r="AD104" s="64">
        <f>IF(AND(AE105&gt;=$AH$5,$AE$15=$AH$4),".","")</f>
      </c>
      <c r="AE104" s="65">
        <f>IF(AND($AH$15&lt;=$AH$4,AH105&lt;=$AH$5,D105=$AH$3),".","")</f>
      </c>
      <c r="AF104" s="64">
        <f>IF(AND(AH105&gt;=$AH$5,$AH$15=$AH$4),".","")</f>
      </c>
      <c r="AG104" s="66">
        <f>IF(AND(AH105&gt;=$AH$5,$AH$15=$AH$4),".","")</f>
      </c>
      <c r="AH104" s="62">
        <f>IF(AND($AK$15&lt;=$AH$4,AK105&lt;=$AH$5,D105=$AH$3),".","")</f>
      </c>
      <c r="AI104" s="66">
        <f>IF(AND(AK105&gt;=$AH$5,$AK$15=$AH$4),".","")</f>
      </c>
      <c r="AJ104" s="64">
        <f>IF(AND(AK105&gt;=$AH$5,$AK$15=$AH$4),".","")</f>
      </c>
      <c r="AK104" s="106"/>
      <c r="AL104" s="79"/>
      <c r="AM104" s="79"/>
      <c r="AN104" s="80"/>
      <c r="AO104" s="79"/>
      <c r="AP104" s="79"/>
      <c r="AQ104" s="79"/>
      <c r="AR104" s="79"/>
      <c r="AS104" s="79"/>
      <c r="AT104" s="79"/>
    </row>
    <row r="105" spans="1:46" ht="11.25" customHeight="1">
      <c r="A105" s="107">
        <f>TAN(ACOS(D105))</f>
        <v>0.512315196187775</v>
      </c>
      <c r="B105" s="52">
        <f>IF($AH$3&gt;=D105,"y","")</f>
      </c>
      <c r="C105" s="26">
        <f>IF($AH$3&gt;=D105,"y","")</f>
      </c>
      <c r="D105" s="18">
        <v>0.89</v>
      </c>
      <c r="E105" s="59">
        <f>IF(AND($D105&lt;=$AH$3,$G$15=$AH$4),"y","")</f>
      </c>
      <c r="F105" s="77">
        <f>IF(AND($D105&lt;=$AH$3,$G$15=$AH$4),"y","")</f>
      </c>
      <c r="G105" s="10">
        <f>IF(AND($G$15=$AH$4,$D105=$AH$3),"N.A.","")</f>
      </c>
      <c r="H105" s="30">
        <f>IF(AND($D105&lt;=$AH$3,$J$15=$AH$4),"y","")</f>
      </c>
      <c r="I105" s="28">
        <f>IF(AND($D105&lt;=$AH$3,$J$15=$AH$4),"y","")</f>
      </c>
      <c r="J105" s="54">
        <f>IF(AND($J$15=$AH$4,$D105=$AH$3),"N.A.","")</f>
      </c>
      <c r="K105" s="28">
        <f>IF(AND($D105&lt;=$AH$3,$M$15=$AH$4),"y","")</f>
      </c>
      <c r="L105" s="30">
        <f>IF(AND($D105&lt;=$AH$3,$M$15=$AH$4),"y","")</f>
      </c>
      <c r="M105" s="10">
        <f>IF(AND($M$15=$AH$4,$D105=$AH$3),"N.A.","")</f>
      </c>
      <c r="N105" s="30">
        <f>IF(AND($D105&lt;=$AH$3,$P$15=$AH$4),"y","")</f>
      </c>
      <c r="O105" s="28">
        <f>IF(AND($D105&lt;=$AH$3,$P$15=$AH$4),"y","")</f>
      </c>
      <c r="P105" s="54">
        <f>IF(AND($P$15=$AH$4,$D105=$AH$3),"N.A.","")</f>
      </c>
      <c r="Q105" s="28">
        <f>IF(AND(S105&gt;=$AH$5,$S$15=$AH$4),"y","")</f>
      </c>
      <c r="R105" s="30">
        <f>IF(AND(S105&gt;=$AH$5,$S$15=$AH$4),"y","")</f>
      </c>
      <c r="S105" s="10">
        <f>TAN(ACOS(D105))-TAN(ACOS($S$15))</f>
        <v>0.02799309134992245</v>
      </c>
      <c r="T105" s="30">
        <f>IF(AND(V105&gt;=$AH$5,$V$15=$AH$4),"y","")</f>
      </c>
      <c r="U105" s="28">
        <f>IF(AND(V105&gt;=$AH$5,$V$15=$AH$4),"y","")</f>
      </c>
      <c r="V105" s="54">
        <f>TAN(ACOS(D105))-TAN(ACOS($V$15))</f>
        <v>0.0863169800515704</v>
      </c>
      <c r="W105" s="28">
        <f>IF(AND(Y105&gt;=$AH$5,$Y$15=$AH$4),"y","")</f>
      </c>
      <c r="X105" s="30">
        <f>IF(AND(Y105&gt;=$AH$5,$Y$15=$AH$4),"y","")</f>
      </c>
      <c r="Y105" s="10">
        <f>TAN(ACOS(D105))-TAN(ACOS($Y$15))</f>
        <v>0.14936366194879663</v>
      </c>
      <c r="Z105" s="30">
        <f>IF(AND(AB105&gt;=$AH$5,$AB$15=$AH$4),"y","")</f>
      </c>
      <c r="AA105" s="28">
        <f>IF(AND(AB105&gt;=$AH$5,$AB$15=$AH$4),"y","")</f>
      </c>
      <c r="AB105" s="54">
        <f>TAN(ACOS(D105))-TAN(ACOS($AB$15))</f>
        <v>0.18363109100891178</v>
      </c>
      <c r="AC105" s="28">
        <f>IF(AND(AE105&gt;=$AH$5,$AE$15=$AH$4),"y","")</f>
      </c>
      <c r="AD105" s="30">
        <f>IF(AND(AE105&gt;=$AH$5,$AE$15=$AH$4),"y","")</f>
      </c>
      <c r="AE105" s="10">
        <f>TAN(ACOS(D105))-TAN(ACOS($AE$15))</f>
        <v>0.22064852952110814</v>
      </c>
      <c r="AF105" s="30">
        <f>IF(AND(AH105&gt;=$AH$5,$AH$15=$AH$4),"y","")</f>
      </c>
      <c r="AG105" s="28">
        <f>IF(AND(AH105&gt;=$AH$5,$AH$15=$AH$4),"y","")</f>
      </c>
      <c r="AH105" s="54">
        <f>TAN(ACOS(D105))-TAN(ACOS($AH$15))</f>
        <v>0.3092565355537708</v>
      </c>
      <c r="AI105" s="28">
        <f>IF(AND(AK105&gt;=$AH$5,$AK$15=$AH$4),"y","")</f>
      </c>
      <c r="AJ105" s="30">
        <f>IF(AND(AK105&gt;=$AH$5,$AK$15=$AH$4),"y","")</f>
      </c>
      <c r="AK105" s="108">
        <f>TAN(ACOS(D105))-TAN(ACOS($AK$15))</f>
        <v>0.512315196187775</v>
      </c>
      <c r="AL105" s="43"/>
      <c r="AM105" s="43"/>
      <c r="AN105" s="43"/>
      <c r="AO105" s="43"/>
      <c r="AP105" s="43"/>
      <c r="AQ105" s="43"/>
      <c r="AR105" s="43"/>
      <c r="AS105" s="43"/>
      <c r="AT105" s="43"/>
    </row>
    <row r="106" spans="1:46" s="75" customFormat="1" ht="2.25" customHeight="1" thickBot="1">
      <c r="A106" s="109"/>
      <c r="B106" s="68">
        <f>IF($AH$3&gt;=D105,".","")</f>
      </c>
      <c r="C106" s="69">
        <f>IF($AH$3&gt;=D105,".","")</f>
      </c>
      <c r="D106" s="70">
        <f>IF(AND($G$15&lt;=$AH$4,G105&lt;=$AH$5,D105=$AH$3),".","")</f>
      </c>
      <c r="E106" s="71">
        <f>IF(AND($D105&lt;=$AH$3,$G$15=$AH$4),".","")</f>
      </c>
      <c r="F106" s="72">
        <f>IF(AND($D105&lt;=$AH$3,$G$15=$AH$4),".","")</f>
      </c>
      <c r="G106" s="73">
        <f>IF(AND($J$15&lt;=$AH$4,D105=$AH$3),".","")</f>
      </c>
      <c r="H106" s="72">
        <f>IF(AND($D105&lt;=$AH$3,$J$15=$AH$4),".","")</f>
      </c>
      <c r="I106" s="74">
        <f>IF(AND($D105&lt;=$AH$3,$J$15=$AH$4),".","")</f>
      </c>
      <c r="J106" s="70">
        <f>IF(AND($M$15&lt;=$AH$4,D105=$AH$3),".","")</f>
      </c>
      <c r="K106" s="74">
        <f>IF(AND($D105&lt;=$AH$3,$M$15=$AH$4),".","")</f>
      </c>
      <c r="L106" s="72">
        <f>IF(AND($D105&lt;=$AH$3,$M$15=$AH$4),".","")</f>
      </c>
      <c r="M106" s="73">
        <f>IF(AND($P$15&lt;=$AH$4,D105=$AH$3),".","")</f>
      </c>
      <c r="N106" s="72">
        <f>IF(AND($D105&lt;=$AH$3,$P$15=$AH$4),".","")</f>
      </c>
      <c r="O106" s="74">
        <f>IF(AND($D105&lt;=$AH$3,$P$15=$AH$4),".","")</f>
      </c>
      <c r="P106" s="70">
        <f>IF(AND($S$15&lt;=$AH$4,S105&lt;=$AH$5,D105=$AH$3),".","")</f>
      </c>
      <c r="Q106" s="74">
        <f>IF(AND(S105&gt;=$AH$5,$S$15=$AH$4),".","")</f>
      </c>
      <c r="R106" s="72">
        <f>IF(AND(S105&gt;=$AH$5,$S$15=$AH$4),".","")</f>
      </c>
      <c r="S106" s="73">
        <f>IF(AND($V$15&lt;=$AH$4,V105&lt;=$AH$5,D105=$AH$3),".","")</f>
      </c>
      <c r="T106" s="72">
        <f>IF(AND(V105&gt;=$AH$5,$V$15=$AH$4),".","")</f>
      </c>
      <c r="U106" s="74">
        <f>IF(AND(V105&gt;=$AH$5,$V$15=$AH$4),".","")</f>
      </c>
      <c r="V106" s="70">
        <f>IF(AND($Y$15&lt;=$AH$4,Y105&lt;=$AH$5,D105=$AH$3),".","")</f>
      </c>
      <c r="W106" s="74">
        <f>IF(AND(Y105&gt;=$AH$5,$Y$15=$AH$4),".","")</f>
      </c>
      <c r="X106" s="72">
        <f>IF(AND(Y105&gt;=$AH$5,$Y$15=$AH$4),".","")</f>
      </c>
      <c r="Y106" s="73">
        <f>IF(AND($AB$15&lt;=$AH$4,AB105&lt;=$AH$5,D105=$AH$3),".","")</f>
      </c>
      <c r="Z106" s="72">
        <f>IF(AND(AB105&gt;=$AH$5,$AB$15=$AH$4),".","")</f>
      </c>
      <c r="AA106" s="74">
        <f>IF(AND(AB105&gt;=$AH$5,$AB$15=$AH$4),".","")</f>
      </c>
      <c r="AB106" s="70">
        <f>IF(AND($AE$15&lt;=$AH$4,AE105&lt;=$AH$5,D105=$AH$3),".","")</f>
      </c>
      <c r="AC106" s="74">
        <f>IF(AND(AE105&gt;=$AH$5,$AE$15=$AH$4),".","")</f>
      </c>
      <c r="AD106" s="72">
        <f>IF(AND(AE105&gt;=$AH$5,$AE$15=$AH$4),".","")</f>
      </c>
      <c r="AE106" s="73">
        <f>IF(AND($AH$15&lt;=$AH$4,AH105&lt;=$AH$5,D105=$AH$3),".","")</f>
      </c>
      <c r="AF106" s="72">
        <f>IF(AND(AH105&gt;=$AH$5,$AH$15=$AH$4),".","")</f>
      </c>
      <c r="AG106" s="74">
        <f>IF(AND(AH105&gt;=$AH$5,$AH$15=$AH$4),".","")</f>
      </c>
      <c r="AH106" s="70">
        <f>IF(AND($AK$15&lt;=$AH$4,AK105&lt;=$AH$5,D105=$AH$3),".","")</f>
      </c>
      <c r="AI106" s="74">
        <f>IF(AND(AK105&gt;=$AH$5,$AK$15=$AH$4),".","")</f>
      </c>
      <c r="AJ106" s="72">
        <f>IF(AND(AK105&gt;=$AH$5,$AK$15=$AH$4),".","")</f>
      </c>
      <c r="AK106" s="110"/>
      <c r="AL106" s="82"/>
      <c r="AM106" s="82"/>
      <c r="AN106" s="83"/>
      <c r="AO106" s="82"/>
      <c r="AP106" s="82"/>
      <c r="AQ106" s="82"/>
      <c r="AR106" s="82"/>
      <c r="AS106" s="82"/>
      <c r="AT106" s="82"/>
    </row>
    <row r="107" spans="1:46" s="67" customFormat="1" ht="2.25" customHeight="1">
      <c r="A107" s="105"/>
      <c r="B107" s="60">
        <f>IF($AH$3&gt;=D108,".","")</f>
      </c>
      <c r="C107" s="61">
        <f>IF($AH$3&gt;=D108,".","")</f>
      </c>
      <c r="D107" s="62">
        <f>IF(AND($G$15&lt;=$AH$4,G108&lt;=$AH$5,D108=$AH$3),".","")</f>
      </c>
      <c r="E107" s="63">
        <f>IF(AND($D108&lt;=$AH$3,$G$15=$AH$4),".","")</f>
      </c>
      <c r="F107" s="64">
        <f>IF(AND($D108&lt;=$AH$3,$G$15=$AH$4),".","")</f>
      </c>
      <c r="G107" s="65">
        <f>IF(AND($J$15&lt;=$AH$4,D108=$AH$3),".","")</f>
      </c>
      <c r="H107" s="64">
        <f>IF(AND($D108&lt;=$AH$3,$J$15=$AH$4),".","")</f>
      </c>
      <c r="I107" s="66">
        <f>IF(AND($D108&lt;=$AH$3,$J$15=$AH$4),".","")</f>
      </c>
      <c r="J107" s="62">
        <f>IF(AND($M$15&lt;=$AH$4,D108=$AH$3),".","")</f>
      </c>
      <c r="K107" s="28">
        <f>IF(AND($D108&lt;=$AH$3,$M$15=$AH$4),".","")</f>
      </c>
      <c r="L107" s="30">
        <f>IF(AND($D108&lt;=$AH$3,$M$15=$AH$4),".","")</f>
      </c>
      <c r="M107" s="65">
        <f>IF(AND($P$15&lt;=$AH$4,D108=$AH$3),".","")</f>
      </c>
      <c r="N107" s="64">
        <f>IF(AND($D108&lt;=$AH$3,$P$15=$AH$4),".","")</f>
      </c>
      <c r="O107" s="66">
        <f>IF(AND($D108&lt;=$AH$3,$P$15=$AH$4),".","")</f>
      </c>
      <c r="P107" s="62">
        <f>IF(AND($S$15&lt;=$AH$4,D108=$AH$3),".","")</f>
      </c>
      <c r="Q107" s="66">
        <f>IF(AND($D108&lt;=$AH$3,$S$15=$AH$4),".","")</f>
      </c>
      <c r="R107" s="64">
        <f>IF(AND($D108&lt;=$AH$3,$S$15=$AH$4),".","")</f>
      </c>
      <c r="S107" s="65">
        <f>IF(AND($V$15&lt;=$AH$4,V108&lt;=$AH$5,D108=$AH$3),".","")</f>
      </c>
      <c r="T107" s="64">
        <f>IF(AND(V108&gt;=$AH$5,$V$15=$AH$4),".","")</f>
      </c>
      <c r="U107" s="66">
        <f>IF(AND(V108&gt;=$AH$5,$V$15=$AH$4),".","")</f>
      </c>
      <c r="V107" s="62">
        <f>IF(AND($Y$15&lt;=$AH$4,Y108&lt;=$AH$5,D108=$AH$3),".","")</f>
      </c>
      <c r="W107" s="66">
        <f>IF(AND(Y108&gt;=$AH$5,$Y$15=$AH$4),".","")</f>
      </c>
      <c r="X107" s="64">
        <f>IF(AND(Y108&gt;=$AH$5,$Y$15=$AH$4),".","")</f>
      </c>
      <c r="Y107" s="65">
        <f>IF(AND($AB$15&lt;=$AH$4,AB108&lt;=$AH$5,D108=$AH$3),".","")</f>
      </c>
      <c r="Z107" s="64">
        <f>IF(AND(AB108&gt;=$AH$5,$AB$15=$AH$4),".","")</f>
      </c>
      <c r="AA107" s="66">
        <f>IF(AND(AB108&gt;=$AH$5,$AB$15=$AH$4),".","")</f>
      </c>
      <c r="AB107" s="62">
        <f>IF(AND($AE$15&lt;=$AH$4,AE108&lt;=$AH$5,D108=$AH$3),".","")</f>
      </c>
      <c r="AC107" s="66">
        <f>IF(AND(AE108&gt;=$AH$5,$AE$15=$AH$4),".","")</f>
      </c>
      <c r="AD107" s="64">
        <f>IF(AND(AE108&gt;=$AH$5,$AE$15=$AH$4),".","")</f>
      </c>
      <c r="AE107" s="65">
        <f>IF(AND($AH$15&lt;=$AH$4,AH108&lt;=$AH$5,D108=$AH$3),".","")</f>
      </c>
      <c r="AF107" s="64">
        <f>IF(AND(AH108&gt;=$AH$5,$AH$15=$AH$4),".","")</f>
      </c>
      <c r="AG107" s="66">
        <f>IF(AND(AH108&gt;=$AH$5,$AH$15=$AH$4),".","")</f>
      </c>
      <c r="AH107" s="62">
        <f>IF(AND($AK$15&lt;=$AH$4,AK108&lt;=$AH$5,D108=$AH$3),".","")</f>
      </c>
      <c r="AI107" s="66">
        <f>IF(AND(AK108&gt;=$AH$5,$AK$15=$AH$4),".","")</f>
      </c>
      <c r="AJ107" s="64">
        <f>IF(AND(AK108&gt;=$AH$5,$AK$15=$AH$4),".","")</f>
      </c>
      <c r="AK107" s="106"/>
      <c r="AL107" s="79"/>
      <c r="AM107" s="79"/>
      <c r="AN107" s="80"/>
      <c r="AO107" s="79"/>
      <c r="AP107" s="79"/>
      <c r="AQ107" s="79"/>
      <c r="AR107" s="79"/>
      <c r="AS107" s="79"/>
      <c r="AT107" s="79"/>
    </row>
    <row r="108" spans="1:46" ht="11.25" customHeight="1">
      <c r="A108" s="107">
        <f>TAN(ACOS(D108))</f>
        <v>0.48432210483785254</v>
      </c>
      <c r="B108" s="52">
        <f>IF($AH$3&gt;=D108,"y","")</f>
      </c>
      <c r="C108" s="26">
        <f>IF($AH$3&gt;=D108,"y","")</f>
      </c>
      <c r="D108" s="18">
        <v>0.9</v>
      </c>
      <c r="E108" s="59">
        <f>IF(AND($D108&lt;=$AH$3,$G$15=$AH$4),"y","")</f>
      </c>
      <c r="F108" s="77">
        <f>IF(AND($D108&lt;=$AH$3,$G$15=$AH$4),"y","")</f>
      </c>
      <c r="G108" s="10">
        <f>IF(AND($G$15=$AH$4,$D108=$AH$3),"N.A.","")</f>
      </c>
      <c r="H108" s="30">
        <f>IF(AND($D108&lt;=$AH$3,$J$15=$AH$4),"y","")</f>
      </c>
      <c r="I108" s="28">
        <f>IF(AND($D108&lt;=$AH$3,$J$15=$AH$4),"y","")</f>
      </c>
      <c r="J108" s="54">
        <f>IF(AND($J$15=$AH$4,$D108=$AH$3),"N.A.","")</f>
      </c>
      <c r="K108" s="28">
        <f>IF(AND($D108&lt;=$AH$3,$M$15=$AH$4),"y","")</f>
      </c>
      <c r="L108" s="30">
        <f>IF(AND($D108&lt;=$AH$3,$M$15=$AH$4),"y","")</f>
      </c>
      <c r="M108" s="10">
        <f>IF(AND($M$15=$AH$4,$D108=$AH$3),"N.A.","")</f>
      </c>
      <c r="N108" s="30">
        <f>IF(AND($D108&lt;=$AH$3,$P$15=$AH$4),"y","")</f>
      </c>
      <c r="O108" s="28">
        <f>IF(AND($D108&lt;=$AH$3,$P$15=$AH$4),"y","")</f>
      </c>
      <c r="P108" s="54">
        <f>IF(AND($P$15=$AH$4,$D108=$AH$3),"N.A.","")</f>
      </c>
      <c r="Q108" s="28">
        <f>IF(AND($D108&lt;=$AH$3,$S$15=$AH$4),"y","")</f>
      </c>
      <c r="R108" s="30">
        <f>IF(AND($D108&lt;=$AH$3,$S$15=$AH$4),"y","")</f>
      </c>
      <c r="S108" s="10">
        <f>IF(AND($S$15=$AH$4,$D108=$AH$3),"N.A.","")</f>
      </c>
      <c r="T108" s="30">
        <f>IF(AND(V108&gt;=$AH$5,$V$15=$AH$4),"y","")</f>
      </c>
      <c r="U108" s="28">
        <f>IF(AND(V108&gt;=$AH$5,$V$15=$AH$4),"y","")</f>
      </c>
      <c r="V108" s="54">
        <f>TAN(ACOS(D108))-TAN(ACOS($V$15))</f>
        <v>0.05832388870164795</v>
      </c>
      <c r="W108" s="28">
        <f>IF(AND(Y108&gt;=$AH$5,$Y$15=$AH$4),"y","")</f>
      </c>
      <c r="X108" s="30">
        <f>IF(AND(Y108&gt;=$AH$5,$Y$15=$AH$4),"y","")</f>
      </c>
      <c r="Y108" s="10">
        <f>TAN(ACOS(D108))-TAN(ACOS($Y$15))</f>
        <v>0.12137057059887418</v>
      </c>
      <c r="Z108" s="30">
        <f>IF(AND(AB108&gt;=$AH$5,$AB$15=$AH$4),"y","")</f>
      </c>
      <c r="AA108" s="28">
        <f>IF(AND(AB108&gt;=$AH$5,$AB$15=$AH$4),"y","")</f>
      </c>
      <c r="AB108" s="54">
        <f>TAN(ACOS(D108))-TAN(ACOS($AB$15))</f>
        <v>0.15563799965898933</v>
      </c>
      <c r="AC108" s="28">
        <f>IF(AND(AE108&gt;=$AH$5,$AE$15=$AH$4),"y","")</f>
      </c>
      <c r="AD108" s="30">
        <f>IF(AND(AE108&gt;=$AH$5,$AE$15=$AH$4),"y","")</f>
      </c>
      <c r="AE108" s="10">
        <f>TAN(ACOS(D108))-TAN(ACOS($AE$15))</f>
        <v>0.1926554381711857</v>
      </c>
      <c r="AF108" s="30">
        <f>IF(AND(AH108&gt;=$AH$5,$AH$15=$AH$4),"y","")</f>
      </c>
      <c r="AG108" s="28">
        <f>IF(AND(AH108&gt;=$AH$5,$AH$15=$AH$4),"y","")</f>
      </c>
      <c r="AH108" s="54">
        <f>TAN(ACOS(D108))-TAN(ACOS($AH$15))</f>
        <v>0.28126344420384836</v>
      </c>
      <c r="AI108" s="28">
        <f>IF(AND(AK108&gt;=$AH$5,$AK$15=$AH$4),"y","")</f>
      </c>
      <c r="AJ108" s="30">
        <f>IF(AND(AK108&gt;=$AH$5,$AK$15=$AH$4),"y","")</f>
      </c>
      <c r="AK108" s="108">
        <f>TAN(ACOS(D108))-TAN(ACOS($AK$15))</f>
        <v>0.48432210483785254</v>
      </c>
      <c r="AL108" s="43"/>
      <c r="AM108" s="43"/>
      <c r="AN108" s="43"/>
      <c r="AO108" s="43"/>
      <c r="AP108" s="43"/>
      <c r="AQ108" s="43"/>
      <c r="AR108" s="43"/>
      <c r="AS108" s="43"/>
      <c r="AT108" s="43"/>
    </row>
    <row r="109" spans="1:46" s="75" customFormat="1" ht="2.25" customHeight="1" thickBot="1">
      <c r="A109" s="109"/>
      <c r="B109" s="68">
        <f>IF($AH$3&gt;=D108,".","")</f>
      </c>
      <c r="C109" s="69">
        <f>IF($AH$3&gt;=D108,".","")</f>
      </c>
      <c r="D109" s="70">
        <f>IF(AND($G$15&lt;=$AH$4,G108&lt;=$AH$5,D108=$AH$3),".","")</f>
      </c>
      <c r="E109" s="71">
        <f>IF(AND($D108&lt;=$AH$3,$G$15=$AH$4),".","")</f>
      </c>
      <c r="F109" s="72">
        <f>IF(AND($D108&lt;=$AH$3,$G$15=$AH$4),".","")</f>
      </c>
      <c r="G109" s="73">
        <f>IF(AND($J$15&lt;=$AH$4,D108=$AH$3),".","")</f>
      </c>
      <c r="H109" s="72">
        <f>IF(AND($D108&lt;=$AH$3,$J$15=$AH$4),".","")</f>
      </c>
      <c r="I109" s="74">
        <f>IF(AND($D108&lt;=$AH$3,$J$15=$AH$4),".","")</f>
      </c>
      <c r="J109" s="70">
        <f>IF(AND($M$15&lt;=$AH$4,D108=$AH$3),".","")</f>
      </c>
      <c r="K109" s="74">
        <f>IF(AND($D108&lt;=$AH$3,$M$15=$AH$4),".","")</f>
      </c>
      <c r="L109" s="72">
        <f>IF(AND($D108&lt;=$AH$3,$M$15=$AH$4),".","")</f>
      </c>
      <c r="M109" s="73">
        <f>IF(AND($P$15&lt;=$AH$4,D108=$AH$3),".","")</f>
      </c>
      <c r="N109" s="72">
        <f>IF(AND($D108&lt;=$AH$3,$P$15=$AH$4),".","")</f>
      </c>
      <c r="O109" s="74">
        <f>IF(AND($D108&lt;=$AH$3,$P$15=$AH$4),".","")</f>
      </c>
      <c r="P109" s="70">
        <f>IF(AND($S$15&lt;=$AH$4,D108=$AH$3),".","")</f>
      </c>
      <c r="Q109" s="74">
        <f>IF(AND($D108&lt;=$AH$3,$S$15=$AH$4),".","")</f>
      </c>
      <c r="R109" s="72">
        <f>IF(AND($D108&lt;=$AH$3,$S$15=$AH$4),".","")</f>
      </c>
      <c r="S109" s="73">
        <f>IF(AND($V$15&lt;=$AH$4,V108&lt;=$AH$5,D108=$AH$3),".","")</f>
      </c>
      <c r="T109" s="72">
        <f>IF(AND(V108&gt;=$AH$5,$V$15=$AH$4),".","")</f>
      </c>
      <c r="U109" s="74">
        <f>IF(AND(V108&gt;=$AH$5,$V$15=$AH$4),".","")</f>
      </c>
      <c r="V109" s="70">
        <f>IF(AND($Y$15&lt;=$AH$4,Y108&lt;=$AH$5,D108=$AH$3),".","")</f>
      </c>
      <c r="W109" s="74">
        <f>IF(AND(Y108&gt;=$AH$5,$Y$15=$AH$4),".","")</f>
      </c>
      <c r="X109" s="72">
        <f>IF(AND(Y108&gt;=$AH$5,$Y$15=$AH$4),".","")</f>
      </c>
      <c r="Y109" s="73">
        <f>IF(AND($AB$15&lt;=$AH$4,AB108&lt;=$AH$5,D108=$AH$3),".","")</f>
      </c>
      <c r="Z109" s="72">
        <f>IF(AND(AB108&gt;=$AH$5,$AB$15=$AH$4),".","")</f>
      </c>
      <c r="AA109" s="74">
        <f>IF(AND(AB108&gt;=$AH$5,$AB$15=$AH$4),".","")</f>
      </c>
      <c r="AB109" s="70">
        <f>IF(AND($AE$15&lt;=$AH$4,AE108&lt;=$AH$5,D108=$AH$3),".","")</f>
      </c>
      <c r="AC109" s="74">
        <f>IF(AND(AE108&gt;=$AH$5,$AE$15=$AH$4),".","")</f>
      </c>
      <c r="AD109" s="72">
        <f>IF(AND(AE108&gt;=$AH$5,$AE$15=$AH$4),".","")</f>
      </c>
      <c r="AE109" s="73">
        <f>IF(AND($AH$15&lt;=$AH$4,AH108&lt;=$AH$5,D108=$AH$3),".","")</f>
      </c>
      <c r="AF109" s="72">
        <f>IF(AND(AH108&gt;=$AH$5,$AH$15=$AH$4),".","")</f>
      </c>
      <c r="AG109" s="74">
        <f>IF(AND(AH108&gt;=$AH$5,$AH$15=$AH$4),".","")</f>
      </c>
      <c r="AH109" s="70">
        <f>IF(AND($AK$15&lt;=$AH$4,AK108&lt;=$AH$5,D108=$AH$3),".","")</f>
      </c>
      <c r="AI109" s="74">
        <f>IF(AND(AK108&gt;=$AH$5,$AK$15=$AH$4),".","")</f>
      </c>
      <c r="AJ109" s="72">
        <f>IF(AND(AK108&gt;=$AH$5,$AK$15=$AH$4),".","")</f>
      </c>
      <c r="AK109" s="110"/>
      <c r="AL109" s="82"/>
      <c r="AM109" s="82"/>
      <c r="AN109" s="83"/>
      <c r="AO109" s="82"/>
      <c r="AP109" s="82"/>
      <c r="AQ109" s="82"/>
      <c r="AR109" s="82"/>
      <c r="AS109" s="82"/>
      <c r="AT109" s="82"/>
    </row>
    <row r="110" spans="1:46" s="67" customFormat="1" ht="2.25" customHeight="1">
      <c r="A110" s="105"/>
      <c r="B110" s="60">
        <f>IF($AH$3&gt;=D111,".","")</f>
      </c>
      <c r="C110" s="61">
        <f>IF($AH$3&gt;=D111,".","")</f>
      </c>
      <c r="D110" s="62">
        <f>IF(AND($G$15&lt;=$AH$4,G111&lt;=$AH$5,D111=$AH$3),".","")</f>
      </c>
      <c r="E110" s="63">
        <f>IF(AND($D111&lt;=$AH$3,$G$15=$AH$4),".","")</f>
      </c>
      <c r="F110" s="64">
        <f>IF(AND($D111&lt;=$AH$3,$G$15=$AH$4),".","")</f>
      </c>
      <c r="G110" s="65">
        <f>IF(AND($J$15&lt;=$AH$4,D111=$AH$3),".","")</f>
      </c>
      <c r="H110" s="64">
        <f>IF(AND($D111&lt;=$AH$3,$J$15=$AH$4),".","")</f>
      </c>
      <c r="I110" s="66">
        <f>IF(AND($D111&lt;=$AH$3,$J$15=$AH$4),".","")</f>
      </c>
      <c r="J110" s="62">
        <f>IF(AND($M$15&lt;=$AH$4,D111=$AH$3),".","")</f>
      </c>
      <c r="K110" s="28">
        <f>IF(AND($D111&lt;=$AH$3,$M$15=$AH$4),".","")</f>
      </c>
      <c r="L110" s="30">
        <f>IF(AND($D111&lt;=$AH$3,$M$15=$AH$4),".","")</f>
      </c>
      <c r="M110" s="65">
        <f>IF(AND($P$15&lt;=$AH$4,D111=$AH$3),".","")</f>
      </c>
      <c r="N110" s="64">
        <f>IF(AND($D111&lt;=$AH$3,$P$15=$AH$4),".","")</f>
      </c>
      <c r="O110" s="66">
        <f>IF(AND($D111&lt;=$AH$3,$P$15=$AH$4),".","")</f>
      </c>
      <c r="P110" s="62">
        <f>IF(AND($S$15&lt;=$AH$4,D111=$AH$3),".","")</f>
      </c>
      <c r="Q110" s="66">
        <f>IF(AND($D111&lt;=$AH$3,$S$15=$AH$4),".","")</f>
      </c>
      <c r="R110" s="64">
        <f>IF(AND($D111&lt;=$AH$3,$S$15=$AH$4),".","")</f>
      </c>
      <c r="S110" s="65">
        <f>IF(AND($V$15&lt;=$AH$4,V111&lt;=$AH$5,D111=$AH$3),".","")</f>
      </c>
      <c r="T110" s="64">
        <f>IF(AND(V111&gt;=$AH$5,$V$15=$AH$4),".","")</f>
      </c>
      <c r="U110" s="66">
        <f>IF(AND(V111&gt;=$AH$5,$V$15=$AH$4),".","")</f>
      </c>
      <c r="V110" s="62">
        <f>IF(AND($Y$15&lt;=$AH$4,Y111&lt;=$AH$5,D111=$AH$3),".","")</f>
      </c>
      <c r="W110" s="66">
        <f>IF(AND(Y111&gt;=$AH$5,$Y$15=$AH$4),".","")</f>
      </c>
      <c r="X110" s="64">
        <f>IF(AND(Y111&gt;=$AH$5,$Y$15=$AH$4),".","")</f>
      </c>
      <c r="Y110" s="65">
        <f>IF(AND($AB$15&lt;=$AH$4,AB111&lt;=$AH$5,D111=$AH$3),".","")</f>
      </c>
      <c r="Z110" s="64">
        <f>IF(AND(AB111&gt;=$AH$5,$AB$15=$AH$4),".","")</f>
      </c>
      <c r="AA110" s="66">
        <f>IF(AND(AB111&gt;=$AH$5,$AB$15=$AH$4),".","")</f>
      </c>
      <c r="AB110" s="62">
        <f>IF(AND($AE$15&lt;=$AH$4,AE111&lt;=$AH$5,D111=$AH$3),".","")</f>
      </c>
      <c r="AC110" s="66">
        <f>IF(AND(AE111&gt;=$AH$5,$AE$15=$AH$4),".","")</f>
      </c>
      <c r="AD110" s="64">
        <f>IF(AND(AE111&gt;=$AH$5,$AE$15=$AH$4),".","")</f>
      </c>
      <c r="AE110" s="65">
        <f>IF(AND($AH$15&lt;=$AH$4,AH111&lt;=$AH$5,D111=$AH$3),".","")</f>
      </c>
      <c r="AF110" s="64">
        <f>IF(AND(AH111&gt;=$AH$5,$AH$15=$AH$4),".","")</f>
      </c>
      <c r="AG110" s="66">
        <f>IF(AND(AH111&gt;=$AH$5,$AH$15=$AH$4),".","")</f>
      </c>
      <c r="AH110" s="62">
        <f>IF(AND($AK$15&lt;=$AH$4,AK111&lt;=$AH$5,D111=$AH$3),".","")</f>
      </c>
      <c r="AI110" s="66">
        <f>IF(AND(AK111&gt;=$AH$5,$AK$15=$AH$4),".","")</f>
      </c>
      <c r="AJ110" s="64">
        <f>IF(AND(AK111&gt;=$AH$5,$AK$15=$AH$4),".","")</f>
      </c>
      <c r="AK110" s="106"/>
      <c r="AL110" s="79"/>
      <c r="AM110" s="79"/>
      <c r="AN110" s="80"/>
      <c r="AO110" s="79"/>
      <c r="AP110" s="79"/>
      <c r="AQ110" s="79"/>
      <c r="AR110" s="79"/>
      <c r="AS110" s="79"/>
      <c r="AT110" s="79"/>
    </row>
    <row r="111" spans="1:46" ht="11.25" customHeight="1">
      <c r="A111" s="107">
        <f>TAN(ACOS(D111))</f>
        <v>0.4556134602555577</v>
      </c>
      <c r="B111" s="52">
        <f>IF($AH$3&gt;=D111,"y","")</f>
      </c>
      <c r="C111" s="26">
        <f>IF($AH$3&gt;=D111,"y","")</f>
      </c>
      <c r="D111" s="18">
        <v>0.91</v>
      </c>
      <c r="E111" s="59">
        <f>IF(AND($D111&lt;=$AH$3,$G$15=$AH$4),"y","")</f>
      </c>
      <c r="F111" s="77">
        <f>IF(AND($D111&lt;=$AH$3,$G$15=$AH$4),"y","")</f>
      </c>
      <c r="G111" s="10">
        <f>IF(AND($G$15=$AH$4,$D111=$AH$3),"N.A.","")</f>
      </c>
      <c r="H111" s="30">
        <f>IF(AND($D111&lt;=$AH$3,$J$15=$AH$4),"y","")</f>
      </c>
      <c r="I111" s="28">
        <f>IF(AND($D111&lt;=$AH$3,$J$15=$AH$4),"y","")</f>
      </c>
      <c r="J111" s="54">
        <f>IF(AND($J$15=$AH$4,$D111=$AH$3),"N.A.","")</f>
      </c>
      <c r="K111" s="28">
        <f>IF(AND($D111&lt;=$AH$3,$M$15=$AH$4),"y","")</f>
      </c>
      <c r="L111" s="30">
        <f>IF(AND($D111&lt;=$AH$3,$M$15=$AH$4),"y","")</f>
      </c>
      <c r="M111" s="10">
        <f>IF(AND($M$15=$AH$4,$D111=$AH$3),"N.A.","")</f>
      </c>
      <c r="N111" s="30">
        <f>IF(AND($D111&lt;=$AH$3,$P$15=$AH$4),"y","")</f>
      </c>
      <c r="O111" s="28">
        <f>IF(AND($D111&lt;=$AH$3,$P$15=$AH$4),"y","")</f>
      </c>
      <c r="P111" s="54">
        <f>IF(AND($P$15=$AH$4,$D111=$AH$3),"N.A.","")</f>
      </c>
      <c r="Q111" s="28">
        <f>IF(AND($D111&lt;=$AH$3,$S$15=$AH$4),"y","")</f>
      </c>
      <c r="R111" s="30">
        <f>IF(AND($D111&lt;=$AH$3,$S$15=$AH$4),"y","")</f>
      </c>
      <c r="S111" s="10">
        <f>IF(AND($S$15=$AH$4,$D111=$AH$3),"N.A.","")</f>
      </c>
      <c r="T111" s="30">
        <f>IF(AND(V111&gt;=$AH$5,$V$15=$AH$4),"y","")</f>
      </c>
      <c r="U111" s="28">
        <f>IF(AND(V111&gt;=$AH$5,$V$15=$AH$4),"y","")</f>
      </c>
      <c r="V111" s="54">
        <f>TAN(ACOS(D111))-TAN(ACOS($V$15))</f>
        <v>0.029615244119353124</v>
      </c>
      <c r="W111" s="28">
        <f>IF(AND(Y111&gt;=$AH$5,$Y$15=$AH$4),"y","")</f>
      </c>
      <c r="X111" s="30">
        <f>IF(AND(Y111&gt;=$AH$5,$Y$15=$AH$4),"y","")</f>
      </c>
      <c r="Y111" s="10">
        <f>TAN(ACOS(D111))-TAN(ACOS($Y$15))</f>
        <v>0.09266192601657935</v>
      </c>
      <c r="Z111" s="30">
        <f>IF(AND(AB111&gt;=$AH$5,$AB$15=$AH$4),"y","")</f>
      </c>
      <c r="AA111" s="28">
        <f>IF(AND(AB111&gt;=$AH$5,$AB$15=$AH$4),"y","")</f>
      </c>
      <c r="AB111" s="54">
        <f>TAN(ACOS(D111))-TAN(ACOS($AB$15))</f>
        <v>0.1269293550766945</v>
      </c>
      <c r="AC111" s="28">
        <f>IF(AND(AE111&gt;=$AH$5,$AE$15=$AH$4),"y","")</f>
      </c>
      <c r="AD111" s="30">
        <f>IF(AND(AE111&gt;=$AH$5,$AE$15=$AH$4),"y","")</f>
      </c>
      <c r="AE111" s="10">
        <f>TAN(ACOS(D111))-TAN(ACOS($AE$15))</f>
        <v>0.16394679358889086</v>
      </c>
      <c r="AF111" s="30">
        <f>IF(AND(AH111&gt;=$AH$5,$AH$15=$AH$4),"y","")</f>
      </c>
      <c r="AG111" s="28">
        <f>IF(AND(AH111&gt;=$AH$5,$AH$15=$AH$4),"y","")</f>
      </c>
      <c r="AH111" s="54">
        <f>TAN(ACOS(D111))-TAN(ACOS($AH$15))</f>
        <v>0.2525547996215535</v>
      </c>
      <c r="AI111" s="28">
        <f>IF(AND(AK111&gt;=$AH$5,$AK$15=$AH$4),"y","")</f>
      </c>
      <c r="AJ111" s="30">
        <f>IF(AND(AK111&gt;=$AH$5,$AK$15=$AH$4),"y","")</f>
      </c>
      <c r="AK111" s="108">
        <f>TAN(ACOS(D111))-TAN(ACOS($AK$15))</f>
        <v>0.4556134602555577</v>
      </c>
      <c r="AL111" s="43"/>
      <c r="AM111" s="43"/>
      <c r="AN111" s="43"/>
      <c r="AO111" s="43"/>
      <c r="AP111" s="43"/>
      <c r="AQ111" s="43"/>
      <c r="AR111" s="43"/>
      <c r="AS111" s="43"/>
      <c r="AT111" s="43"/>
    </row>
    <row r="112" spans="1:46" s="75" customFormat="1" ht="2.25" customHeight="1" thickBot="1">
      <c r="A112" s="109"/>
      <c r="B112" s="68">
        <f>IF($AH$3&gt;=D111,".","")</f>
      </c>
      <c r="C112" s="69">
        <f>IF($AH$3&gt;=D111,".","")</f>
      </c>
      <c r="D112" s="70">
        <f>IF(AND($G$15&lt;=$AH$4,G111&lt;=$AH$5,D111=$AH$3),".","")</f>
      </c>
      <c r="E112" s="71">
        <f>IF(AND($D111&lt;=$AH$3,$G$15=$AH$4),".","")</f>
      </c>
      <c r="F112" s="72">
        <f>IF(AND($D111&lt;=$AH$3,$G$15=$AH$4),".","")</f>
      </c>
      <c r="G112" s="73">
        <f>IF(AND($J$15&lt;=$AH$4,D111=$AH$3),".","")</f>
      </c>
      <c r="H112" s="72">
        <f>IF(AND($D111&lt;=$AH$3,$J$15=$AH$4),".","")</f>
      </c>
      <c r="I112" s="74">
        <f>IF(AND($D111&lt;=$AH$3,$J$15=$AH$4),".","")</f>
      </c>
      <c r="J112" s="70">
        <f>IF(AND($M$15&lt;=$AH$4,D111=$AH$3),".","")</f>
      </c>
      <c r="K112" s="74">
        <f>IF(AND($D111&lt;=$AH$3,$M$15=$AH$4),".","")</f>
      </c>
      <c r="L112" s="72">
        <f>IF(AND($D111&lt;=$AH$3,$M$15=$AH$4),".","")</f>
      </c>
      <c r="M112" s="73">
        <f>IF(AND($P$15&lt;=$AH$4,D111=$AH$3),".","")</f>
      </c>
      <c r="N112" s="72">
        <f>IF(AND($D111&lt;=$AH$3,$P$15=$AH$4),".","")</f>
      </c>
      <c r="O112" s="74">
        <f>IF(AND($D111&lt;=$AH$3,$P$15=$AH$4),".","")</f>
      </c>
      <c r="P112" s="70">
        <f>IF(AND($S$15&lt;=$AH$4,D111=$AH$3),".","")</f>
      </c>
      <c r="Q112" s="74">
        <f>IF(AND($D111&lt;=$AH$3,$S$15=$AH$4),".","")</f>
      </c>
      <c r="R112" s="72">
        <f>IF(AND($D111&lt;=$AH$3,$S$15=$AH$4),".","")</f>
      </c>
      <c r="S112" s="73">
        <f>IF(AND($V$15&lt;=$AH$4,V111&lt;=$AH$5,D111=$AH$3),".","")</f>
      </c>
      <c r="T112" s="72">
        <f>IF(AND(V111&gt;=$AH$5,$V$15=$AH$4),".","")</f>
      </c>
      <c r="U112" s="74">
        <f>IF(AND(V111&gt;=$AH$5,$V$15=$AH$4),".","")</f>
      </c>
      <c r="V112" s="70">
        <f>IF(AND($Y$15&lt;=$AH$4,Y111&lt;=$AH$5,D111=$AH$3),".","")</f>
      </c>
      <c r="W112" s="74">
        <f>IF(AND(Y111&gt;=$AH$5,$Y$15=$AH$4),".","")</f>
      </c>
      <c r="X112" s="72">
        <f>IF(AND(Y111&gt;=$AH$5,$Y$15=$AH$4),".","")</f>
      </c>
      <c r="Y112" s="73">
        <f>IF(AND($AB$15&lt;=$AH$4,AB111&lt;=$AH$5,D111=$AH$3),".","")</f>
      </c>
      <c r="Z112" s="72">
        <f>IF(AND(AB111&gt;=$AH$5,$AB$15=$AH$4),".","")</f>
      </c>
      <c r="AA112" s="74">
        <f>IF(AND(AB111&gt;=$AH$5,$AB$15=$AH$4),".","")</f>
      </c>
      <c r="AB112" s="70">
        <f>IF(AND($AE$15&lt;=$AH$4,AE111&lt;=$AH$5,D111=$AH$3),".","")</f>
      </c>
      <c r="AC112" s="74">
        <f>IF(AND(AE111&gt;=$AH$5,$AE$15=$AH$4),".","")</f>
      </c>
      <c r="AD112" s="72">
        <f>IF(AND(AE111&gt;=$AH$5,$AE$15=$AH$4),".","")</f>
      </c>
      <c r="AE112" s="73">
        <f>IF(AND($AH$15&lt;=$AH$4,AH111&lt;=$AH$5,D111=$AH$3),".","")</f>
      </c>
      <c r="AF112" s="72">
        <f>IF(AND(AH111&gt;=$AH$5,$AH$15=$AH$4),".","")</f>
      </c>
      <c r="AG112" s="74">
        <f>IF(AND(AH111&gt;=$AH$5,$AH$15=$AH$4),".","")</f>
      </c>
      <c r="AH112" s="70">
        <f>IF(AND($AK$15&lt;=$AH$4,AK111&lt;=$AH$5,D111=$AH$3),".","")</f>
      </c>
      <c r="AI112" s="74">
        <f>IF(AND(AK111&gt;=$AH$5,$AK$15=$AH$4),".","")</f>
      </c>
      <c r="AJ112" s="72">
        <f>IF(AND(AK111&gt;=$AH$5,$AK$15=$AH$4),".","")</f>
      </c>
      <c r="AK112" s="110"/>
      <c r="AL112" s="82"/>
      <c r="AM112" s="82"/>
      <c r="AN112" s="83"/>
      <c r="AO112" s="82"/>
      <c r="AP112" s="82"/>
      <c r="AQ112" s="82"/>
      <c r="AR112" s="82"/>
      <c r="AS112" s="82"/>
      <c r="AT112" s="82"/>
    </row>
    <row r="113" spans="1:46" s="67" customFormat="1" ht="2.25" customHeight="1">
      <c r="A113" s="105"/>
      <c r="B113" s="60">
        <f>IF($AH$3&gt;=D114,".","")</f>
      </c>
      <c r="C113" s="61">
        <f>IF($AH$3&gt;=D114,".","")</f>
      </c>
      <c r="D113" s="62">
        <f>IF(AND($G$15&lt;=$AH$4,G114&lt;=$AH$5,D114=$AH$3),".","")</f>
      </c>
      <c r="E113" s="63">
        <f>IF(AND($D114&lt;=$AH$3,$G$15=$AH$4),".","")</f>
      </c>
      <c r="F113" s="64">
        <f>IF(AND($D114&lt;=$AH$3,$G$15=$AH$4),".","")</f>
      </c>
      <c r="G113" s="65">
        <f>IF(AND($J$15&lt;=$AH$4,D114=$AH$3),".","")</f>
      </c>
      <c r="H113" s="64">
        <f>IF(AND($D114&lt;=$AH$3,$J$15=$AH$4),".","")</f>
      </c>
      <c r="I113" s="66">
        <f>IF(AND($D114&lt;=$AH$3,$J$15=$AH$4),".","")</f>
      </c>
      <c r="J113" s="62">
        <f>IF(AND($M$15&lt;=$AH$4,D114=$AH$3),".","")</f>
      </c>
      <c r="K113" s="28">
        <f>IF(AND($D114&lt;=$AH$3,$M$15=$AH$4),".","")</f>
      </c>
      <c r="L113" s="30">
        <f>IF(AND($D114&lt;=$AH$3,$M$15=$AH$4),".","")</f>
      </c>
      <c r="M113" s="65">
        <f>IF(AND($P$15&lt;=$AH$4,D114=$AH$3),".","")</f>
      </c>
      <c r="N113" s="64">
        <f>IF(AND($D114&lt;=$AH$3,$P$15=$AH$4),".","")</f>
      </c>
      <c r="O113" s="66">
        <f>IF(AND($D114&lt;=$AH$3,$P$15=$AH$4),".","")</f>
      </c>
      <c r="P113" s="62">
        <f>IF(AND($S$15&lt;=$AH$4,D114=$AH$3),".","")</f>
      </c>
      <c r="Q113" s="66">
        <f>IF(AND($D114&lt;=$AH$3,$S$15=$AH$4),".","")</f>
      </c>
      <c r="R113" s="64">
        <f>IF(AND($D114&lt;=$AH$3,$S$15=$AH$4),".","")</f>
      </c>
      <c r="S113" s="65">
        <f>IF(AND($V$15&lt;=$AH$4,D114=$AH$3),".","")</f>
      </c>
      <c r="T113" s="64">
        <f>IF(AND($D114&lt;=$AH$3,$V$15=$AH$4),".","")</f>
      </c>
      <c r="U113" s="66">
        <f>IF(AND($D114&lt;=$AH$3,$V$15=$AH$4),".","")</f>
      </c>
      <c r="V113" s="62">
        <f>IF(AND($Y$15&lt;=$AH$4,Y114&lt;=$AH$5,D114=$AH$3),".","")</f>
      </c>
      <c r="W113" s="66">
        <f>IF(AND(Y114&gt;=$AH$5,$Y$15=$AH$4),".","")</f>
      </c>
      <c r="X113" s="64">
        <f>IF(AND(Y114&gt;=$AH$5,$Y$15=$AH$4),".","")</f>
      </c>
      <c r="Y113" s="65">
        <f>IF(AND($AB$15&lt;=$AH$4,AB114&lt;=$AH$5,D114=$AH$3),".","")</f>
      </c>
      <c r="Z113" s="64">
        <f>IF(AND(AB114&gt;=$AH$5,$AB$15=$AH$4),".","")</f>
      </c>
      <c r="AA113" s="66">
        <f>IF(AND(AB114&gt;=$AH$5,$AB$15=$AH$4),".","")</f>
      </c>
      <c r="AB113" s="62">
        <f>IF(AND($AE$15&lt;=$AH$4,AE114&lt;=$AH$5,D114=$AH$3),".","")</f>
      </c>
      <c r="AC113" s="66">
        <f>IF(AND(AE114&gt;=$AH$5,$AE$15=$AH$4),".","")</f>
      </c>
      <c r="AD113" s="64">
        <f>IF(AND(AE114&gt;=$AH$5,$AE$15=$AH$4),".","")</f>
      </c>
      <c r="AE113" s="65">
        <f>IF(AND($AH$15&lt;=$AH$4,AH114&lt;=$AH$5,D114=$AH$3),".","")</f>
      </c>
      <c r="AF113" s="64">
        <f>IF(AND(AH114&gt;=$AH$5,$AH$15=$AH$4),".","")</f>
      </c>
      <c r="AG113" s="66">
        <f>IF(AND(AH114&gt;=$AH$5,$AH$15=$AH$4),".","")</f>
      </c>
      <c r="AH113" s="62">
        <f>IF(AND($AK$15&lt;=$AH$4,AK114&lt;=$AH$5,D114=$AH$3),".","")</f>
      </c>
      <c r="AI113" s="66">
        <f>IF(AND(AK114&gt;=$AH$5,$AK$15=$AH$4),".","")</f>
      </c>
      <c r="AJ113" s="64">
        <f>IF(AND(AK114&gt;=$AH$5,$AK$15=$AH$4),".","")</f>
      </c>
      <c r="AK113" s="106"/>
      <c r="AL113" s="79"/>
      <c r="AM113" s="79"/>
      <c r="AN113" s="80"/>
      <c r="AO113" s="79"/>
      <c r="AP113" s="79"/>
      <c r="AQ113" s="79"/>
      <c r="AR113" s="79"/>
      <c r="AS113" s="79"/>
      <c r="AT113" s="79"/>
    </row>
    <row r="114" spans="1:46" ht="11.25" customHeight="1">
      <c r="A114" s="107">
        <f>TAN(ACOS(D114))</f>
        <v>0.4259982161362046</v>
      </c>
      <c r="B114" s="52">
        <f>IF($AH$3&gt;=D114,"y","")</f>
      </c>
      <c r="C114" s="26">
        <f>IF($AH$3&gt;=D114,"y","")</f>
      </c>
      <c r="D114" s="18">
        <v>0.92</v>
      </c>
      <c r="E114" s="59">
        <f>IF(AND($D114&lt;=$AH$3,$G$15=$AH$4),"y","")</f>
      </c>
      <c r="F114" s="77">
        <f>IF(AND($D114&lt;=$AH$3,$G$15=$AH$4),"y","")</f>
      </c>
      <c r="G114" s="10">
        <f>IF(AND($G$15=$AH$4,$D114=$AH$3),"N.A.","")</f>
      </c>
      <c r="H114" s="30">
        <f>IF(AND($D114&lt;=$AH$3,$J$15=$AH$4),"y","")</f>
      </c>
      <c r="I114" s="28">
        <f>IF(AND($D114&lt;=$AH$3,$J$15=$AH$4),"y","")</f>
      </c>
      <c r="J114" s="54">
        <f>IF(AND($J$15=$AH$4,$D114=$AH$3),"N.A.","")</f>
      </c>
      <c r="K114" s="28">
        <f>IF(AND($D114&lt;=$AH$3,$M$15=$AH$4),"y","")</f>
      </c>
      <c r="L114" s="30">
        <f>IF(AND($D114&lt;=$AH$3,$M$15=$AH$4),"y","")</f>
      </c>
      <c r="M114" s="10">
        <f>IF(AND($M$15=$AH$4,$D114=$AH$3),"N.A.","")</f>
      </c>
      <c r="N114" s="30">
        <f>IF(AND($D114&lt;=$AH$3,$P$15=$AH$4),"y","")</f>
      </c>
      <c r="O114" s="28">
        <f>IF(AND($D114&lt;=$AH$3,$P$15=$AH$4),"y","")</f>
      </c>
      <c r="P114" s="54">
        <f>IF(AND($P$15=$AH$4,$D114=$AH$3),"N.A.","")</f>
      </c>
      <c r="Q114" s="28">
        <f>IF(AND($D114&lt;=$AH$3,$S$15=$AH$4),"y","")</f>
      </c>
      <c r="R114" s="30">
        <f>IF(AND($D114&lt;=$AH$3,$S$15=$AH$4),"y","")</f>
      </c>
      <c r="S114" s="10">
        <f>IF(AND($S$15=$AH$4,$D114=$AH$3),"N.A.","")</f>
      </c>
      <c r="T114" s="30">
        <f>IF(AND($D114&lt;=$AH$3,$V$15=$AH$4),"y","")</f>
      </c>
      <c r="U114" s="28">
        <f>IF(AND($D114&lt;=$AH$3,$V$15=$AH$4),"y","")</f>
      </c>
      <c r="V114" s="54">
        <f>IF(AND($V$15=$AH$4,$D114=$AH$3),"N.A.","")</f>
      </c>
      <c r="W114" s="28">
        <f>IF(AND(Y114&gt;=$AH$5,$Y$15=$AH$4),"y","")</f>
      </c>
      <c r="X114" s="30">
        <f>IF(AND(Y114&gt;=$AH$5,$Y$15=$AH$4),"y","")</f>
      </c>
      <c r="Y114" s="10">
        <f>TAN(ACOS(D114))-TAN(ACOS($Y$15))</f>
        <v>0.06304668189722623</v>
      </c>
      <c r="Z114" s="30">
        <f>IF(AND(AB114&gt;=$AH$5,$AB$15=$AH$4),"y","")</f>
      </c>
      <c r="AA114" s="28">
        <f>IF(AND(AB114&gt;=$AH$5,$AB$15=$AH$4),"y","")</f>
      </c>
      <c r="AB114" s="54">
        <f>TAN(ACOS(D114))-TAN(ACOS($AB$15))</f>
        <v>0.09731411095734138</v>
      </c>
      <c r="AC114" s="28">
        <f>IF(AND(AE114&gt;=$AH$5,$AE$15=$AH$4),"y","")</f>
      </c>
      <c r="AD114" s="30">
        <f>IF(AND(AE114&gt;=$AH$5,$AE$15=$AH$4),"y","")</f>
      </c>
      <c r="AE114" s="10">
        <f>TAN(ACOS(D114))-TAN(ACOS($AE$15))</f>
        <v>0.13433154946953774</v>
      </c>
      <c r="AF114" s="30">
        <f>IF(AND(AH114&gt;=$AH$5,$AH$15=$AH$4),"y","")</f>
      </c>
      <c r="AG114" s="28">
        <f>IF(AND(AH114&gt;=$AH$5,$AH$15=$AH$4),"y","")</f>
      </c>
      <c r="AH114" s="54">
        <f>TAN(ACOS(D114))-TAN(ACOS($AH$15))</f>
        <v>0.2229395555022004</v>
      </c>
      <c r="AI114" s="28">
        <f>IF(AND(AK114&gt;=$AH$5,$AK$15=$AH$4),"y","")</f>
      </c>
      <c r="AJ114" s="30">
        <f>IF(AND(AK114&gt;=$AH$5,$AK$15=$AH$4),"y","")</f>
      </c>
      <c r="AK114" s="108">
        <f>TAN(ACOS(D114))-TAN(ACOS($AK$15))</f>
        <v>0.4259982161362046</v>
      </c>
      <c r="AL114" s="43"/>
      <c r="AM114" s="43"/>
      <c r="AN114" s="43"/>
      <c r="AO114" s="43"/>
      <c r="AP114" s="43"/>
      <c r="AQ114" s="43"/>
      <c r="AR114" s="43"/>
      <c r="AS114" s="43"/>
      <c r="AT114" s="43"/>
    </row>
    <row r="115" spans="1:46" s="75" customFormat="1" ht="2.25" customHeight="1" thickBot="1">
      <c r="A115" s="109"/>
      <c r="B115" s="68">
        <f>IF($AH$3&gt;=D114,".","")</f>
      </c>
      <c r="C115" s="69">
        <f>IF($AH$3&gt;=D114,".","")</f>
      </c>
      <c r="D115" s="70">
        <f>IF(AND($G$15&lt;=$AH$4,G114&lt;=$AH$5,D114=$AH$3),".","")</f>
      </c>
      <c r="E115" s="71">
        <f>IF(AND($D114&lt;=$AH$3,$G$15=$AH$4),".","")</f>
      </c>
      <c r="F115" s="72">
        <f>IF(AND($D114&lt;=$AH$3,$G$15=$AH$4),".","")</f>
      </c>
      <c r="G115" s="73">
        <f>IF(AND($J$15&lt;=$AH$4,D114=$AH$3),".","")</f>
      </c>
      <c r="H115" s="72">
        <f>IF(AND($D114&lt;=$AH$3,$J$15=$AH$4),".","")</f>
      </c>
      <c r="I115" s="74">
        <f>IF(AND($D114&lt;=$AH$3,$J$15=$AH$4),".","")</f>
      </c>
      <c r="J115" s="70">
        <f>IF(AND($M$15&lt;=$AH$4,D114=$AH$3),".","")</f>
      </c>
      <c r="K115" s="74">
        <f>IF(AND($D114&lt;=$AH$3,$M$15=$AH$4),".","")</f>
      </c>
      <c r="L115" s="72">
        <f>IF(AND($D114&lt;=$AH$3,$M$15=$AH$4),".","")</f>
      </c>
      <c r="M115" s="73">
        <f>IF(AND($P$15&lt;=$AH$4,D114=$AH$3),".","")</f>
      </c>
      <c r="N115" s="72">
        <f>IF(AND($D114&lt;=$AH$3,$P$15=$AH$4),".","")</f>
      </c>
      <c r="O115" s="74">
        <f>IF(AND($D114&lt;=$AH$3,$P$15=$AH$4),".","")</f>
      </c>
      <c r="P115" s="70">
        <f>IF(AND($S$15&lt;=$AH$4,D114=$AH$3),".","")</f>
      </c>
      <c r="Q115" s="74">
        <f>IF(AND($D114&lt;=$AH$3,$S$15=$AH$4),".","")</f>
      </c>
      <c r="R115" s="72">
        <f>IF(AND($D114&lt;=$AH$3,$S$15=$AH$4),".","")</f>
      </c>
      <c r="S115" s="73">
        <f>IF(AND($V$15&lt;=$AH$4,D114=$AH$3),".","")</f>
      </c>
      <c r="T115" s="72">
        <f>IF(AND($D114&lt;=$AH$3,$V$15=$AH$4),".","")</f>
      </c>
      <c r="U115" s="74">
        <f>IF(AND($D114&lt;=$AH$3,$V$15=$AH$4),".","")</f>
      </c>
      <c r="V115" s="70">
        <f>IF(AND($Y$15&lt;=$AH$4,Y114&lt;=$AH$5,D114=$AH$3),".","")</f>
      </c>
      <c r="W115" s="74">
        <f>IF(AND(Y114&gt;=$AH$5,$Y$15=$AH$4),".","")</f>
      </c>
      <c r="X115" s="72">
        <f>IF(AND(Y114&gt;=$AH$5,$Y$15=$AH$4),".","")</f>
      </c>
      <c r="Y115" s="73">
        <f>IF(AND($AB$15&lt;=$AH$4,AB114&lt;=$AH$5,D114=$AH$3),".","")</f>
      </c>
      <c r="Z115" s="72">
        <f>IF(AND(AB114&gt;=$AH$5,$AB$15=$AH$4),".","")</f>
      </c>
      <c r="AA115" s="74">
        <f>IF(AND(AB114&gt;=$AH$5,$AB$15=$AH$4),".","")</f>
      </c>
      <c r="AB115" s="70">
        <f>IF(AND($AE$15&lt;=$AH$4,AE114&lt;=$AH$5,D114=$AH$3),".","")</f>
      </c>
      <c r="AC115" s="74">
        <f>IF(AND(AE114&gt;=$AH$5,$AE$15=$AH$4),".","")</f>
      </c>
      <c r="AD115" s="72">
        <f>IF(AND(AE114&gt;=$AH$5,$AE$15=$AH$4),".","")</f>
      </c>
      <c r="AE115" s="73">
        <f>IF(AND($AH$15&lt;=$AH$4,AH114&lt;=$AH$5,D114=$AH$3),".","")</f>
      </c>
      <c r="AF115" s="72">
        <f>IF(AND(AH114&gt;=$AH$5,$AH$15=$AH$4),".","")</f>
      </c>
      <c r="AG115" s="74">
        <f>IF(AND(AH114&gt;=$AH$5,$AH$15=$AH$4),".","")</f>
      </c>
      <c r="AH115" s="70">
        <f>IF(AND($AK$15&lt;=$AH$4,AK114&lt;=$AH$5,D114=$AH$3),".","")</f>
      </c>
      <c r="AI115" s="74">
        <f>IF(AND(AK114&gt;=$AH$5,$AK$15=$AH$4),".","")</f>
      </c>
      <c r="AJ115" s="72">
        <f>IF(AND(AK114&gt;=$AH$5,$AK$15=$AH$4),".","")</f>
      </c>
      <c r="AK115" s="110"/>
      <c r="AL115" s="82"/>
      <c r="AM115" s="82"/>
      <c r="AN115" s="83"/>
      <c r="AO115" s="82"/>
      <c r="AP115" s="82"/>
      <c r="AQ115" s="82"/>
      <c r="AR115" s="82"/>
      <c r="AS115" s="82"/>
      <c r="AT115" s="82"/>
    </row>
    <row r="116" spans="1:46" s="67" customFormat="1" ht="2.25" customHeight="1">
      <c r="A116" s="105"/>
      <c r="B116" s="60">
        <f>IF($AH$3&gt;=D117,".","")</f>
      </c>
      <c r="C116" s="61">
        <f>IF($AH$3&gt;=D117,".","")</f>
      </c>
      <c r="D116" s="62">
        <f>IF(AND($G$15&lt;=$AH$4,G117&lt;=$AH$5,D117=$AH$3),".","")</f>
      </c>
      <c r="E116" s="63">
        <f>IF(AND($D117&lt;=$AH$3,$G$15=$AH$4),".","")</f>
      </c>
      <c r="F116" s="64">
        <f>IF(AND($D117&lt;=$AH$3,$G$15=$AH$4),".","")</f>
      </c>
      <c r="G116" s="65">
        <f>IF(AND($J$15&lt;=$AH$4,D117=$AH$3),".","")</f>
      </c>
      <c r="H116" s="64">
        <f>IF(AND($D117&lt;=$AH$3,$J$15=$AH$4),".","")</f>
      </c>
      <c r="I116" s="66">
        <f>IF(AND($D117&lt;=$AH$3,$J$15=$AH$4),".","")</f>
      </c>
      <c r="J116" s="62">
        <f>IF(AND($M$15&lt;=$AH$4,D117=$AH$3),".","")</f>
      </c>
      <c r="K116" s="28">
        <f>IF(AND($D117&lt;=$AH$3,$M$15=$AH$4),".","")</f>
      </c>
      <c r="L116" s="30">
        <f>IF(AND($D117&lt;=$AH$3,$M$15=$AH$4),".","")</f>
      </c>
      <c r="M116" s="65">
        <f>IF(AND($P$15&lt;=$AH$4,D117=$AH$3),".","")</f>
      </c>
      <c r="N116" s="64">
        <f>IF(AND($D117&lt;=$AH$3,$P$15=$AH$4),".","")</f>
      </c>
      <c r="O116" s="66">
        <f>IF(AND($D117&lt;=$AH$3,$P$15=$AH$4),".","")</f>
      </c>
      <c r="P116" s="62">
        <f>IF(AND($S$15&lt;=$AH$4,D117=$AH$3),".","")</f>
      </c>
      <c r="Q116" s="66">
        <f>IF(AND($D117&lt;=$AH$3,$S$15=$AH$4),".","")</f>
      </c>
      <c r="R116" s="64">
        <f>IF(AND($D117&lt;=$AH$3,$S$15=$AH$4),".","")</f>
      </c>
      <c r="S116" s="65">
        <f>IF(AND($V$15&lt;=$AH$4,D117=$AH$3),".","")</f>
      </c>
      <c r="T116" s="64">
        <f>IF(AND($D117&lt;=$AH$3,$V$15=$AH$4),".","")</f>
      </c>
      <c r="U116" s="66">
        <f>IF(AND($D117&lt;=$AH$3,$V$15=$AH$4),".","")</f>
      </c>
      <c r="V116" s="62">
        <f>IF(AND($Y$15&lt;=$AH$4,Y117&lt;=$AH$5,D117=$AH$3),".","")</f>
      </c>
      <c r="W116" s="66">
        <f>IF(AND(Y117&gt;=$AH$5,$Y$15=$AH$4),".","")</f>
      </c>
      <c r="X116" s="64">
        <f>IF(AND(Y117&gt;=$AH$5,$Y$15=$AH$4),".","")</f>
      </c>
      <c r="Y116" s="65">
        <f>IF(AND($AB$15&lt;=$AH$4,AB117&lt;=$AH$5,D117=$AH$3),".","")</f>
      </c>
      <c r="Z116" s="64">
        <f>IF(AND(AB117&gt;=$AH$5,$AB$15=$AH$4),".","")</f>
      </c>
      <c r="AA116" s="66">
        <f>IF(AND(AB117&gt;=$AH$5,$AB$15=$AH$4),".","")</f>
      </c>
      <c r="AB116" s="62">
        <f>IF(AND($AE$15&lt;=$AH$4,AE117&lt;=$AH$5,D117=$AH$3),".","")</f>
      </c>
      <c r="AC116" s="66">
        <f>IF(AND(AE117&gt;=$AH$5,$AE$15=$AH$4),".","")</f>
      </c>
      <c r="AD116" s="64">
        <f>IF(AND(AE117&gt;=$AH$5,$AE$15=$AH$4),".","")</f>
      </c>
      <c r="AE116" s="65">
        <f>IF(AND($AH$15&lt;=$AH$4,AH117&lt;=$AH$5,D117=$AH$3),".","")</f>
      </c>
      <c r="AF116" s="64">
        <f>IF(AND(AH117&gt;=$AH$5,$AH$15=$AH$4),".","")</f>
      </c>
      <c r="AG116" s="66">
        <f>IF(AND(AH117&gt;=$AH$5,$AH$15=$AH$4),".","")</f>
      </c>
      <c r="AH116" s="62">
        <f>IF(AND($AK$15&lt;=$AH$4,AK117&lt;=$AH$5,D117=$AH$3),".","")</f>
      </c>
      <c r="AI116" s="66">
        <f>IF(AND(AK117&gt;=$AH$5,$AK$15=$AH$4),".","")</f>
      </c>
      <c r="AJ116" s="64">
        <f>IF(AND(AK117&gt;=$AH$5,$AK$15=$AH$4),".","")</f>
      </c>
      <c r="AK116" s="106"/>
      <c r="AL116" s="79"/>
      <c r="AM116" s="79"/>
      <c r="AN116" s="80"/>
      <c r="AO116" s="79"/>
      <c r="AP116" s="79"/>
      <c r="AQ116" s="79"/>
      <c r="AR116" s="79"/>
      <c r="AS116" s="79"/>
      <c r="AT116" s="79"/>
    </row>
    <row r="117" spans="1:46" ht="11.25" customHeight="1">
      <c r="A117" s="107">
        <f>TAN(ACOS(D117))</f>
        <v>0.3952252892363247</v>
      </c>
      <c r="B117" s="52">
        <f>IF($AH$3&gt;=D117,"y","")</f>
      </c>
      <c r="C117" s="26">
        <f>IF($AH$3&gt;=D117,"y","")</f>
      </c>
      <c r="D117" s="18">
        <v>0.93</v>
      </c>
      <c r="E117" s="59">
        <f>IF(AND($D117&lt;=$AH$3,$G$15=$AH$4),"y","")</f>
      </c>
      <c r="F117" s="77">
        <f>IF(AND($D117&lt;=$AH$3,$G$15=$AH$4),"y","")</f>
      </c>
      <c r="G117" s="10">
        <f>IF(AND($G$15=$AH$4,$D117=$AH$3),"N.A.","")</f>
      </c>
      <c r="H117" s="30">
        <f>IF(AND($D117&lt;=$AH$3,$J$15=$AH$4),"y","")</f>
      </c>
      <c r="I117" s="28">
        <f>IF(AND($D117&lt;=$AH$3,$J$15=$AH$4),"y","")</f>
      </c>
      <c r="J117" s="54">
        <f>IF(AND($J$15=$AH$4,$D117=$AH$3),"N.A.","")</f>
      </c>
      <c r="K117" s="28">
        <f>IF(AND($D117&lt;=$AH$3,$M$15=$AH$4),"y","")</f>
      </c>
      <c r="L117" s="30">
        <f>IF(AND($D117&lt;=$AH$3,$M$15=$AH$4),"y","")</f>
      </c>
      <c r="M117" s="10">
        <f>IF(AND($M$15=$AH$4,$D117=$AH$3),"N.A.","")</f>
      </c>
      <c r="N117" s="30">
        <f>IF(AND($D117&lt;=$AH$3,$P$15=$AH$4),"y","")</f>
      </c>
      <c r="O117" s="28">
        <f>IF(AND($D117&lt;=$AH$3,$P$15=$AH$4),"y","")</f>
      </c>
      <c r="P117" s="54">
        <f>IF(AND($P$15=$AH$4,$D117=$AH$3),"N.A.","")</f>
      </c>
      <c r="Q117" s="28">
        <f>IF(AND($D117&lt;=$AH$3,$S$15=$AH$4),"y","")</f>
      </c>
      <c r="R117" s="30">
        <f>IF(AND($D117&lt;=$AH$3,$S$15=$AH$4),"y","")</f>
      </c>
      <c r="S117" s="10">
        <f>IF(AND($S$15=$AH$4,$D117=$AH$3),"N.A.","")</f>
      </c>
      <c r="T117" s="30">
        <f>IF(AND($D117&lt;=$AH$3,$V$15=$AH$4),"y","")</f>
      </c>
      <c r="U117" s="28">
        <f>IF(AND($D117&lt;=$AH$3,$V$15=$AH$4),"y","")</f>
      </c>
      <c r="V117" s="54">
        <f>IF(AND($V$15=$AH$4,$D117=$AH$3),"N.A.","")</f>
      </c>
      <c r="W117" s="28">
        <f>IF(AND(Y117&gt;=$AH$5,$Y$15=$AH$4),"y","")</f>
      </c>
      <c r="X117" s="30">
        <f>IF(AND(Y117&gt;=$AH$5,$Y$15=$AH$4),"y","")</f>
      </c>
      <c r="Y117" s="10">
        <f>TAN(ACOS(D117))-TAN(ACOS($Y$15))</f>
        <v>0.03227375499734636</v>
      </c>
      <c r="Z117" s="30">
        <f>IF(AND(AB117&gt;=$AH$5,$AB$15=$AH$4),"y","")</f>
      </c>
      <c r="AA117" s="28">
        <f>IF(AND(AB117&gt;=$AH$5,$AB$15=$AH$4),"y","")</f>
      </c>
      <c r="AB117" s="54">
        <f>TAN(ACOS(D117))-TAN(ACOS($AB$15))</f>
        <v>0.06654118405746151</v>
      </c>
      <c r="AC117" s="28">
        <f>IF(AND(AE117&gt;=$AH$5,$AE$15=$AH$4),"y","")</f>
      </c>
      <c r="AD117" s="30">
        <f>IF(AND(AE117&gt;=$AH$5,$AE$15=$AH$4),"y","")</f>
      </c>
      <c r="AE117" s="10">
        <f>TAN(ACOS(D117))-TAN(ACOS($AE$15))</f>
        <v>0.10355862256965787</v>
      </c>
      <c r="AF117" s="30">
        <f>IF(AND(AH117&gt;=$AH$5,$AH$15=$AH$4),"y","")</f>
      </c>
      <c r="AG117" s="28">
        <f>IF(AND(AH117&gt;=$AH$5,$AH$15=$AH$4),"y","")</f>
      </c>
      <c r="AH117" s="54">
        <f>TAN(ACOS(D117))-TAN(ACOS($AH$15))</f>
        <v>0.19216662860232053</v>
      </c>
      <c r="AI117" s="28">
        <f>IF(AND(AK117&gt;=$AH$5,$AK$15=$AH$4),"y","")</f>
      </c>
      <c r="AJ117" s="30">
        <f>IF(AND(AK117&gt;=$AH$5,$AK$15=$AH$4),"y","")</f>
      </c>
      <c r="AK117" s="108">
        <f>TAN(ACOS(D117))-TAN(ACOS($AK$15))</f>
        <v>0.3952252892363247</v>
      </c>
      <c r="AL117" s="43"/>
      <c r="AM117" s="43"/>
      <c r="AN117" s="43"/>
      <c r="AO117" s="43"/>
      <c r="AP117" s="43"/>
      <c r="AQ117" s="43"/>
      <c r="AR117" s="43"/>
      <c r="AS117" s="43"/>
      <c r="AT117" s="43"/>
    </row>
    <row r="118" spans="1:46" s="75" customFormat="1" ht="2.25" customHeight="1" thickBot="1">
      <c r="A118" s="109"/>
      <c r="B118" s="68">
        <f>IF($AH$3&gt;=D117,".","")</f>
      </c>
      <c r="C118" s="69">
        <f>IF($AH$3&gt;=D117,".","")</f>
      </c>
      <c r="D118" s="70">
        <f>IF(AND($G$15&lt;=$AH$4,G117&lt;=$AH$5,D117=$AH$3),".","")</f>
      </c>
      <c r="E118" s="71">
        <f>IF(AND($D117&lt;=$AH$3,$G$15=$AH$4),".","")</f>
      </c>
      <c r="F118" s="72">
        <f>IF(AND($D117&lt;=$AH$3,$G$15=$AH$4),".","")</f>
      </c>
      <c r="G118" s="73">
        <f>IF(AND($J$15&lt;=$AH$4,D117=$AH$3),".","")</f>
      </c>
      <c r="H118" s="72">
        <f>IF(AND($D117&lt;=$AH$3,$J$15=$AH$4),".","")</f>
      </c>
      <c r="I118" s="74">
        <f>IF(AND($D117&lt;=$AH$3,$J$15=$AH$4),".","")</f>
      </c>
      <c r="J118" s="70">
        <f>IF(AND($M$15&lt;=$AH$4,D117=$AH$3),".","")</f>
      </c>
      <c r="K118" s="74">
        <f>IF(AND($D117&lt;=$AH$3,$M$15=$AH$4),".","")</f>
      </c>
      <c r="L118" s="72">
        <f>IF(AND($D117&lt;=$AH$3,$M$15=$AH$4),".","")</f>
      </c>
      <c r="M118" s="73">
        <f>IF(AND($P$15&lt;=$AH$4,D117=$AH$3),".","")</f>
      </c>
      <c r="N118" s="72">
        <f>IF(AND($D117&lt;=$AH$3,$P$15=$AH$4),".","")</f>
      </c>
      <c r="O118" s="74">
        <f>IF(AND($D117&lt;=$AH$3,$P$15=$AH$4),".","")</f>
      </c>
      <c r="P118" s="70">
        <f>IF(AND($S$15&lt;=$AH$4,D117=$AH$3),".","")</f>
      </c>
      <c r="Q118" s="74">
        <f>IF(AND($D117&lt;=$AH$3,$S$15=$AH$4),".","")</f>
      </c>
      <c r="R118" s="72">
        <f>IF(AND($D117&lt;=$AH$3,$S$15=$AH$4),".","")</f>
      </c>
      <c r="S118" s="73">
        <f>IF(AND($V$15&lt;=$AH$4,D117=$AH$3),".","")</f>
      </c>
      <c r="T118" s="72">
        <f>IF(AND($D117&lt;=$AH$3,$V$15=$AH$4),".","")</f>
      </c>
      <c r="U118" s="74">
        <f>IF(AND($D117&lt;=$AH$3,$V$15=$AH$4),".","")</f>
      </c>
      <c r="V118" s="70">
        <f>IF(AND($Y$15&lt;=$AH$4,Y117&lt;=$AH$5,D117=$AH$3),".","")</f>
      </c>
      <c r="W118" s="74">
        <f>IF(AND(Y117&gt;=$AH$5,$Y$15=$AH$4),".","")</f>
      </c>
      <c r="X118" s="72">
        <f>IF(AND(Y117&gt;=$AH$5,$Y$15=$AH$4),".","")</f>
      </c>
      <c r="Y118" s="73">
        <f>IF(AND($AB$15&lt;=$AH$4,AB117&lt;=$AH$5,D117=$AH$3),".","")</f>
      </c>
      <c r="Z118" s="72">
        <f>IF(AND(AB117&gt;=$AH$5,$AB$15=$AH$4),".","")</f>
      </c>
      <c r="AA118" s="74">
        <f>IF(AND(AB117&gt;=$AH$5,$AB$15=$AH$4),".","")</f>
      </c>
      <c r="AB118" s="70">
        <f>IF(AND($AE$15&lt;=$AH$4,AE117&lt;=$AH$5,D117=$AH$3),".","")</f>
      </c>
      <c r="AC118" s="74">
        <f>IF(AND(AE117&gt;=$AH$5,$AE$15=$AH$4),".","")</f>
      </c>
      <c r="AD118" s="72">
        <f>IF(AND(AE117&gt;=$AH$5,$AE$15=$AH$4),".","")</f>
      </c>
      <c r="AE118" s="73">
        <f>IF(AND($AH$15&lt;=$AH$4,AH117&lt;=$AH$5,D117=$AH$3),".","")</f>
      </c>
      <c r="AF118" s="72">
        <f>IF(AND(AH117&gt;=$AH$5,$AH$15=$AH$4),".","")</f>
      </c>
      <c r="AG118" s="74">
        <f>IF(AND(AH117&gt;=$AH$5,$AH$15=$AH$4),".","")</f>
      </c>
      <c r="AH118" s="70">
        <f>IF(AND($AK$15&lt;=$AH$4,AK117&lt;=$AH$5,D117=$AH$3),".","")</f>
      </c>
      <c r="AI118" s="74">
        <f>IF(AND(AK117&gt;=$AH$5,$AK$15=$AH$4),".","")</f>
      </c>
      <c r="AJ118" s="72">
        <f>IF(AND(AK117&gt;=$AH$5,$AK$15=$AH$4),".","")</f>
      </c>
      <c r="AK118" s="110"/>
      <c r="AL118" s="82"/>
      <c r="AM118" s="82"/>
      <c r="AN118" s="83"/>
      <c r="AO118" s="82"/>
      <c r="AP118" s="82"/>
      <c r="AQ118" s="82"/>
      <c r="AR118" s="82"/>
      <c r="AS118" s="82"/>
      <c r="AT118" s="82"/>
    </row>
    <row r="119" spans="1:46" s="67" customFormat="1" ht="2.25" customHeight="1">
      <c r="A119" s="105"/>
      <c r="B119" s="60">
        <f>IF($AH$3&gt;=D120,".","")</f>
      </c>
      <c r="C119" s="61">
        <f>IF($AH$3&gt;=D120,".","")</f>
      </c>
      <c r="D119" s="62">
        <f>IF(AND($G$15&lt;=$AH$4,G120&lt;=$AH$5,D120=$AH$3),".","")</f>
      </c>
      <c r="E119" s="63">
        <f>IF(AND($D120&lt;=$AH$3,$G$15=$AH$4),".","")</f>
      </c>
      <c r="F119" s="64">
        <f>IF(AND($D120&lt;=$AH$3,$G$15=$AH$4),".","")</f>
      </c>
      <c r="G119" s="65">
        <f>IF(AND($J$15&lt;=$AH$4,D120=$AH$3),".","")</f>
      </c>
      <c r="H119" s="64">
        <f>IF(AND($D120&lt;=$AH$3,$J$15=$AH$4),".","")</f>
      </c>
      <c r="I119" s="66">
        <f>IF(AND($D120&lt;=$AH$3,$J$15=$AH$4),".","")</f>
      </c>
      <c r="J119" s="62">
        <f>IF(AND($M$15&lt;=$AH$4,D120=$AH$3),".","")</f>
      </c>
      <c r="K119" s="28">
        <f>IF(AND($D120&lt;=$AH$3,$M$15=$AH$4),".","")</f>
      </c>
      <c r="L119" s="30">
        <f>IF(AND($D120&lt;=$AH$3,$M$15=$AH$4),".","")</f>
      </c>
      <c r="M119" s="65">
        <f>IF(AND($P$15&lt;=$AH$4,D120=$AH$3),".","")</f>
      </c>
      <c r="N119" s="64">
        <f>IF(AND($D120&lt;=$AH$3,$P$15=$AH$4),".","")</f>
      </c>
      <c r="O119" s="66">
        <f>IF(AND($D120&lt;=$AH$3,$P$15=$AH$4),".","")</f>
      </c>
      <c r="P119" s="62">
        <f>IF(AND($S$15&lt;=$AH$4,D120=$AH$3),".","")</f>
      </c>
      <c r="Q119" s="66">
        <f>IF(AND($D120&lt;=$AH$3,$S$15=$AH$4),".","")</f>
      </c>
      <c r="R119" s="64">
        <f>IF(AND($D120&lt;=$AH$3,$S$15=$AH$4),".","")</f>
      </c>
      <c r="S119" s="65">
        <f>IF(AND($V$15&lt;=$AH$4,D120=$AH$3),".","")</f>
      </c>
      <c r="T119" s="64">
        <f>IF(AND($D120&lt;=$AH$3,$V$15=$AH$4),".","")</f>
      </c>
      <c r="U119" s="66">
        <f>IF(AND($D120&lt;=$AH$3,$V$15=$AH$4),".","")</f>
      </c>
      <c r="V119" s="62">
        <f>IF(AND($Y$15&lt;=$AH$4,D120=$AH$3),".","")</f>
      </c>
      <c r="W119" s="66">
        <f>IF(AND(D120&lt;=$AH$3,$Y$15=$AH$4),".","")</f>
      </c>
      <c r="X119" s="64">
        <f>IF(AND(D120&lt;=$AH$3,$Y$15=$AH$4),".","")</f>
      </c>
      <c r="Y119" s="65">
        <f>IF(AND($AB$15&lt;=$AH$4,AB120&lt;=$AH$5,D120=$AH$3),".","")</f>
      </c>
      <c r="Z119" s="64">
        <f>IF(AND(AB120&gt;=$AH$5,$AB$15=$AH$4),".","")</f>
      </c>
      <c r="AA119" s="66">
        <f>IF(AND(AB120&gt;=$AH$5,$AB$15=$AH$4),".","")</f>
      </c>
      <c r="AB119" s="62">
        <f>IF(AND($AE$15&lt;=$AH$4,AE120&lt;=$AH$5,D120=$AH$3),".","")</f>
      </c>
      <c r="AC119" s="66">
        <f>IF(AND(AE120&gt;=$AH$5,$AE$15=$AH$4),".","")</f>
      </c>
      <c r="AD119" s="64">
        <f>IF(AND(AE120&gt;=$AH$5,$AE$15=$AH$4),".","")</f>
      </c>
      <c r="AE119" s="65">
        <f>IF(AND($AH$15&lt;=$AH$4,AH120&lt;=$AH$5,D120=$AH$3),".","")</f>
      </c>
      <c r="AF119" s="64">
        <f>IF(AND(AH120&gt;=$AH$5,$AH$15=$AH$4),".","")</f>
      </c>
      <c r="AG119" s="66">
        <f>IF(AND(AH120&gt;=$AH$5,$AH$15=$AH$4),".","")</f>
      </c>
      <c r="AH119" s="62">
        <f>IF(AND($AK$15&lt;=$AH$4,AK120&lt;=$AH$5,D120=$AH$3),".","")</f>
      </c>
      <c r="AI119" s="66">
        <f>IF(AND(AK120&gt;=$AH$5,$AK$15=$AH$4),".","")</f>
      </c>
      <c r="AJ119" s="64">
        <f>IF(AND(AK120&gt;=$AH$5,$AK$15=$AH$4),".","")</f>
      </c>
      <c r="AK119" s="106"/>
      <c r="AL119" s="79"/>
      <c r="AM119" s="79"/>
      <c r="AN119" s="80"/>
      <c r="AO119" s="79"/>
      <c r="AP119" s="79"/>
      <c r="AQ119" s="79"/>
      <c r="AR119" s="79"/>
      <c r="AS119" s="79"/>
      <c r="AT119" s="79"/>
    </row>
    <row r="120" spans="1:46" ht="11.25" customHeight="1">
      <c r="A120" s="107">
        <f>TAN(ACOS(D120))</f>
        <v>0.36295153423897836</v>
      </c>
      <c r="B120" s="52">
        <f>IF($AH$3&gt;=D120,"y","")</f>
      </c>
      <c r="C120" s="26">
        <f>IF($AH$3&gt;=D120,"y","")</f>
      </c>
      <c r="D120" s="18">
        <v>0.94</v>
      </c>
      <c r="E120" s="59">
        <f>IF(AND($D120&lt;=$AH$3,$G$15=$AH$4),"y","")</f>
      </c>
      <c r="F120" s="77">
        <f>IF(AND($D120&lt;=$AH$3,$G$15=$AH$4),"y","")</f>
      </c>
      <c r="G120" s="10">
        <f>IF(AND($G$15=$AH$4,$D120=$AH$3),"N.A.","")</f>
      </c>
      <c r="H120" s="30">
        <f>IF(AND($D120&lt;=$AH$3,$J$15=$AH$4),"y","")</f>
      </c>
      <c r="I120" s="28">
        <f>IF(AND($D120&lt;=$AH$3,$J$15=$AH$4),"y","")</f>
      </c>
      <c r="J120" s="54">
        <f>IF(AND($J$15=$AH$4,$D120=$AH$3),"N.A.","")</f>
      </c>
      <c r="K120" s="28">
        <f>IF(AND($D120&lt;=$AH$3,$M$15=$AH$4),"y","")</f>
      </c>
      <c r="L120" s="30">
        <f>IF(AND($D120&lt;=$AH$3,$M$15=$AH$4),"y","")</f>
      </c>
      <c r="M120" s="10">
        <f>IF(AND($M$15=$AH$4,$D120=$AH$3),"N.A.","")</f>
      </c>
      <c r="N120" s="30">
        <f>IF(AND($D120&lt;=$AH$3,$P$15=$AH$4),"y","")</f>
      </c>
      <c r="O120" s="28">
        <f>IF(AND($D120&lt;=$AH$3,$P$15=$AH$4),"y","")</f>
      </c>
      <c r="P120" s="54">
        <f>IF(AND($P$15=$AH$4,$D120=$AH$3),"N.A.","")</f>
      </c>
      <c r="Q120" s="28">
        <f>IF(AND($D120&lt;=$AH$3,$S$15=$AH$4),"y","")</f>
      </c>
      <c r="R120" s="30">
        <f>IF(AND($D120&lt;=$AH$3,$S$15=$AH$4),"y","")</f>
      </c>
      <c r="S120" s="10">
        <f>IF(AND($S$15=$AH$4,$D120=$AH$3),"N.A.","")</f>
      </c>
      <c r="T120" s="30">
        <f>IF(AND($D120&lt;=$AH$3,$V$15=$AH$4),"y","")</f>
      </c>
      <c r="U120" s="28">
        <f>IF(AND($D120&lt;=$AH$3,$V$15=$AH$4),"y","")</f>
      </c>
      <c r="V120" s="54">
        <f>IF(AND($V$15=$AH$4,$D120=$AH$3),"N.A.","")</f>
      </c>
      <c r="W120" s="28">
        <f>IF(AND(D120&lt;=$AH$3,$Y$15=$AH$4),"y","")</f>
      </c>
      <c r="X120" s="30">
        <f>IF(AND(D120&lt;=$AH$3,$Y$15=$AH$4),"y","")</f>
      </c>
      <c r="Y120" s="10">
        <f>IF(AND($Y$15=$AH$4,$D120=$AH$3),"N.A.","")</f>
      </c>
      <c r="Z120" s="30">
        <f>IF(AND(AB120&gt;=$AH$5,$AB$15=$AH$4),"y","")</f>
      </c>
      <c r="AA120" s="28">
        <f>IF(AND(AB120&gt;=$AH$5,$AB$15=$AH$4),"y","")</f>
      </c>
      <c r="AB120" s="54">
        <f>TAN(ACOS(D120))-TAN(ACOS($AB$15))</f>
        <v>0.03426742906011515</v>
      </c>
      <c r="AC120" s="28">
        <f>IF(AND(AE120&gt;=$AH$5,$AE$15=$AH$4),"y","")</f>
      </c>
      <c r="AD120" s="30">
        <f>IF(AND(AE120&gt;=$AH$5,$AE$15=$AH$4),"y","")</f>
      </c>
      <c r="AE120" s="10">
        <f>TAN(ACOS(D120))-TAN(ACOS($AE$15))</f>
        <v>0.0712848675723115</v>
      </c>
      <c r="AF120" s="30">
        <f>IF(AND(AH120&gt;=$AH$5,$AH$15=$AH$4),"y","")</f>
      </c>
      <c r="AG120" s="28">
        <f>IF(AND(AH120&gt;=$AH$5,$AH$15=$AH$4),"y","")</f>
      </c>
      <c r="AH120" s="54">
        <f>TAN(ACOS(D120))-TAN(ACOS($AH$15))</f>
        <v>0.15989287360497417</v>
      </c>
      <c r="AI120" s="28">
        <f>IF(AND(AK120&gt;=$AH$5,$AK$15=$AH$4),"y","")</f>
      </c>
      <c r="AJ120" s="30">
        <f>IF(AND(AK120&gt;=$AH$5,$AK$15=$AH$4),"y","")</f>
      </c>
      <c r="AK120" s="108">
        <f>TAN(ACOS(D120))-TAN(ACOS($AK$15))</f>
        <v>0.36295153423897836</v>
      </c>
      <c r="AL120" s="43"/>
      <c r="AM120" s="43"/>
      <c r="AN120" s="43"/>
      <c r="AO120" s="43"/>
      <c r="AP120" s="43"/>
      <c r="AQ120" s="43"/>
      <c r="AR120" s="43"/>
      <c r="AS120" s="43"/>
      <c r="AT120" s="43"/>
    </row>
    <row r="121" spans="1:46" s="75" customFormat="1" ht="2.25" customHeight="1" thickBot="1">
      <c r="A121" s="109"/>
      <c r="B121" s="68">
        <f>IF($AH$3&gt;=D120,".","")</f>
      </c>
      <c r="C121" s="69">
        <f>IF($AH$3&gt;=D120,".","")</f>
      </c>
      <c r="D121" s="70">
        <f>IF(AND($G$15&lt;=$AH$4,G120&lt;=$AH$5,D120=$AH$3),".","")</f>
      </c>
      <c r="E121" s="71">
        <f>IF(AND($D120&lt;=$AH$3,$G$15=$AH$4),".","")</f>
      </c>
      <c r="F121" s="72">
        <f>IF(AND($D120&lt;=$AH$3,$G$15=$AH$4),".","")</f>
      </c>
      <c r="G121" s="73">
        <f>IF(AND($J$15&lt;=$AH$4,D120=$AH$3),".","")</f>
      </c>
      <c r="H121" s="72">
        <f>IF(AND($D120&lt;=$AH$3,$J$15=$AH$4),".","")</f>
      </c>
      <c r="I121" s="74">
        <f>IF(AND($D120&lt;=$AH$3,$J$15=$AH$4),".","")</f>
      </c>
      <c r="J121" s="70">
        <f>IF(AND($M$15&lt;=$AH$4,D120=$AH$3),".","")</f>
      </c>
      <c r="K121" s="74">
        <f>IF(AND($D120&lt;=$AH$3,$M$15=$AH$4),".","")</f>
      </c>
      <c r="L121" s="72">
        <f>IF(AND($D120&lt;=$AH$3,$M$15=$AH$4),".","")</f>
      </c>
      <c r="M121" s="73">
        <f>IF(AND($P$15&lt;=$AH$4,D120=$AH$3),".","")</f>
      </c>
      <c r="N121" s="72">
        <f>IF(AND($D120&lt;=$AH$3,$P$15=$AH$4),".","")</f>
      </c>
      <c r="O121" s="74">
        <f>IF(AND($D120&lt;=$AH$3,$P$15=$AH$4),".","")</f>
      </c>
      <c r="P121" s="70">
        <f>IF(AND($S$15&lt;=$AH$4,D120=$AH$3),".","")</f>
      </c>
      <c r="Q121" s="74">
        <f>IF(AND($D120&lt;=$AH$3,$S$15=$AH$4),".","")</f>
      </c>
      <c r="R121" s="72">
        <f>IF(AND($D120&lt;=$AH$3,$S$15=$AH$4),".","")</f>
      </c>
      <c r="S121" s="73">
        <f>IF(AND($V$15&lt;=$AH$4,D120=$AH$3),".","")</f>
      </c>
      <c r="T121" s="72">
        <f>IF(AND($D120&lt;=$AH$3,$V$15=$AH$4),".","")</f>
      </c>
      <c r="U121" s="74">
        <f>IF(AND($D120&lt;=$AH$3,$V$15=$AH$4),".","")</f>
      </c>
      <c r="V121" s="70">
        <f>IF(AND($Y$15&lt;=$AH$4,D120=$AH$3),".","")</f>
      </c>
      <c r="W121" s="74">
        <f>IF(AND(D120&lt;=$AH$3,$Y$15=$AH$4),".","")</f>
      </c>
      <c r="X121" s="72">
        <f>IF(AND(D120&lt;=$AH$3,$Y$15=$AH$4),".","")</f>
      </c>
      <c r="Y121" s="73">
        <f>IF(AND($AB$15&lt;=$AH$4,AB120&lt;=$AH$5,D120=$AH$3),".","")</f>
      </c>
      <c r="Z121" s="72">
        <f>IF(AND(AB120&gt;=$AH$5,$AB$15=$AH$4),".","")</f>
      </c>
      <c r="AA121" s="74">
        <f>IF(AND(AB120&gt;=$AH$5,$AB$15=$AH$4),".","")</f>
      </c>
      <c r="AB121" s="70">
        <f>IF(AND($AE$15&lt;=$AH$4,AE120&lt;=$AH$5,D120=$AH$3),".","")</f>
      </c>
      <c r="AC121" s="74">
        <f>IF(AND(AE120&gt;=$AH$5,$AE$15=$AH$4),".","")</f>
      </c>
      <c r="AD121" s="72">
        <f>IF(AND(AE120&gt;=$AH$5,$AE$15=$AH$4),".","")</f>
      </c>
      <c r="AE121" s="73">
        <f>IF(AND($AH$15&lt;=$AH$4,AH120&lt;=$AH$5,D120=$AH$3),".","")</f>
      </c>
      <c r="AF121" s="72">
        <f>IF(AND(AH120&gt;=$AH$5,$AH$15=$AH$4),".","")</f>
      </c>
      <c r="AG121" s="74">
        <f>IF(AND(AH120&gt;=$AH$5,$AH$15=$AH$4),".","")</f>
      </c>
      <c r="AH121" s="70">
        <f>IF(AND($AK$15&lt;=$AH$4,AK120&lt;=$AH$5,D120=$AH$3),".","")</f>
      </c>
      <c r="AI121" s="74">
        <f>IF(AND(AK120&gt;=$AH$5,$AK$15=$AH$4),".","")</f>
      </c>
      <c r="AJ121" s="72">
        <f>IF(AND(AK120&gt;=$AH$5,$AK$15=$AH$4),".","")</f>
      </c>
      <c r="AK121" s="110"/>
      <c r="AL121" s="82"/>
      <c r="AM121" s="82"/>
      <c r="AN121" s="83"/>
      <c r="AO121" s="82"/>
      <c r="AP121" s="82"/>
      <c r="AQ121" s="82"/>
      <c r="AR121" s="82"/>
      <c r="AS121" s="82"/>
      <c r="AT121" s="82"/>
    </row>
    <row r="122" spans="1:46" s="67" customFormat="1" ht="2.25" customHeight="1">
      <c r="A122" s="105"/>
      <c r="B122" s="60">
        <f>IF($AH$3&gt;=D123,".","")</f>
      </c>
      <c r="C122" s="61">
        <f>IF($AH$3&gt;=D123,".","")</f>
      </c>
      <c r="D122" s="62">
        <f>IF(AND($G$15&lt;=$AH$4,G123&lt;=$AH$5,D123=$AH$3),".","")</f>
      </c>
      <c r="E122" s="63">
        <f>IF(AND($D123&lt;=$AH$3,$G$15=$AH$4),".","")</f>
      </c>
      <c r="F122" s="64">
        <f>IF(AND($D123&lt;=$AH$3,$G$15=$AH$4),".","")</f>
      </c>
      <c r="G122" s="65">
        <f>IF(AND($J$15&lt;=$AH$4,D123=$AH$3),".","")</f>
      </c>
      <c r="H122" s="64">
        <f>IF(AND($D123&lt;=$AH$3,$J$15=$AH$4),".","")</f>
      </c>
      <c r="I122" s="66">
        <f>IF(AND($D123&lt;=$AH$3,$J$15=$AH$4),".","")</f>
      </c>
      <c r="J122" s="62">
        <f>IF(AND($M$15&lt;=$AH$4,D123=$AH$3),".","")</f>
      </c>
      <c r="K122" s="28">
        <f>IF(AND($D123&lt;=$AH$3,$M$15=$AH$4),".","")</f>
      </c>
      <c r="L122" s="30">
        <f>IF(AND($D123&lt;=$AH$3,$M$15=$AH$4),".","")</f>
      </c>
      <c r="M122" s="65">
        <f>IF(AND($P$15&lt;=$AH$4,D123=$AH$3),".","")</f>
      </c>
      <c r="N122" s="64">
        <f>IF(AND($D123&lt;=$AH$3,$P$15=$AH$4),".","")</f>
      </c>
      <c r="O122" s="66">
        <f>IF(AND($D123&lt;=$AH$3,$P$15=$AH$4),".","")</f>
      </c>
      <c r="P122" s="62">
        <f>IF(AND($S$15&lt;=$AH$4,D123=$AH$3),".","")</f>
      </c>
      <c r="Q122" s="66">
        <f>IF(AND($D123&lt;=$AH$3,$S$15=$AH$4),".","")</f>
      </c>
      <c r="R122" s="64">
        <f>IF(AND($D123&lt;=$AH$3,$S$15=$AH$4),".","")</f>
      </c>
      <c r="S122" s="65">
        <f>IF(AND($V$15&lt;=$AH$4,D123=$AH$3),".","")</f>
      </c>
      <c r="T122" s="64">
        <f>IF(AND($D123&lt;=$AH$3,$V$15=$AH$4),".","")</f>
      </c>
      <c r="U122" s="66">
        <f>IF(AND($D123&lt;=$AH$3,$V$15=$AH$4),".","")</f>
      </c>
      <c r="V122" s="62">
        <f>IF(AND($Y$15&lt;=$AH$4,D123=$AH$3),".","")</f>
      </c>
      <c r="W122" s="66">
        <f>IF(AND(D123&lt;=$AH$3,$Y$15=$AH$4),".","")</f>
      </c>
      <c r="X122" s="64">
        <f>IF(AND(D123&lt;=$AH$3,$Y$15=$AH$4),".","")</f>
      </c>
      <c r="Y122" s="65">
        <f>IF(AND($AB$15&lt;=$AH$4,D123=$AH$3),".","")</f>
      </c>
      <c r="Z122" s="64">
        <f>IF(AND(D123&lt;=$AH$3,$AB$15=$AH$4),".","")</f>
      </c>
      <c r="AA122" s="66">
        <f>IF(AND(D123&lt;=$AH$3,$AB$15=$AH$4),".","")</f>
      </c>
      <c r="AB122" s="62">
        <f>IF(AND($AE$15&lt;=$AH$4,D123=$AH$3),".","")</f>
      </c>
      <c r="AC122" s="66">
        <f>IF(AND(AE123&gt;=$AH$5,$AE$15=$AH$4),".","")</f>
      </c>
      <c r="AD122" s="64">
        <f>IF(AND(AE123&gt;=$AH$5,$AE$15=$AH$4),".","")</f>
      </c>
      <c r="AE122" s="65">
        <f>IF(AND($AH$15&lt;=$AH$4,AH123&lt;=$AH$5,D123=$AH$3),".","")</f>
      </c>
      <c r="AF122" s="64">
        <f>IF(AND(AH123&gt;=$AH$5,$AH$15=$AH$4),".","")</f>
      </c>
      <c r="AG122" s="66">
        <f>IF(AND(AH123&gt;=$AH$5,$AH$15=$AH$4),".","")</f>
      </c>
      <c r="AH122" s="62">
        <f>IF(AND($AK$15&lt;=$AH$4,AK123&lt;=$AH$5,D123=$AH$3),".","")</f>
      </c>
      <c r="AI122" s="66">
        <f>IF(AND(AK123&gt;=$AH$5,$AK$15=$AH$4),".","")</f>
      </c>
      <c r="AJ122" s="64">
        <f>IF(AND(AK123&gt;=$AH$5,$AK$15=$AH$4),".","")</f>
      </c>
      <c r="AK122" s="106"/>
      <c r="AL122" s="79"/>
      <c r="AM122" s="79"/>
      <c r="AN122" s="80"/>
      <c r="AO122" s="79"/>
      <c r="AP122" s="79"/>
      <c r="AQ122" s="79"/>
      <c r="AR122" s="79"/>
      <c r="AS122" s="79"/>
      <c r="AT122" s="79"/>
    </row>
    <row r="123" spans="1:46" ht="11.25" customHeight="1">
      <c r="A123" s="107">
        <f>TAN(ACOS(D123))</f>
        <v>0.3286841051788632</v>
      </c>
      <c r="B123" s="52">
        <f>IF($AH$3&gt;=D123,"y","")</f>
      </c>
      <c r="C123" s="26">
        <f>IF($AH$3&gt;=D123,"y","")</f>
      </c>
      <c r="D123" s="18">
        <v>0.95</v>
      </c>
      <c r="E123" s="59">
        <f>IF(AND($D123&lt;=$AH$3,$G$15=$AH$4),"y","")</f>
      </c>
      <c r="F123" s="77">
        <f>IF(AND($D123&lt;=$AH$3,$G$15=$AH$4),"y","")</f>
      </c>
      <c r="G123" s="10">
        <f>IF(AND($G$15=$AH$4,$D123=$AH$3),"N.A.","")</f>
      </c>
      <c r="H123" s="30">
        <f>IF(AND($D123&lt;=$AH$3,$J$15=$AH$4),"y","")</f>
      </c>
      <c r="I123" s="28">
        <f>IF(AND($D123&lt;=$AH$3,$J$15=$AH$4),"y","")</f>
      </c>
      <c r="J123" s="54">
        <f>IF(AND($J$15=$AH$4,$D123=$AH$3),"N.A.","")</f>
      </c>
      <c r="K123" s="28">
        <f>IF(AND($D123&lt;=$AH$3,$M$15=$AH$4),"y","")</f>
      </c>
      <c r="L123" s="30">
        <f>IF(AND($D123&lt;=$AH$3,$M$15=$AH$4),"y","")</f>
      </c>
      <c r="M123" s="10">
        <f>IF(AND($M$15=$AH$4,$D123=$AH$3),"N.A.","")</f>
      </c>
      <c r="N123" s="30">
        <f>IF(AND($D123&lt;=$AH$3,$P$15=$AH$4),"y","")</f>
      </c>
      <c r="O123" s="28">
        <f>IF(AND($D123&lt;=$AH$3,$P$15=$AH$4),"y","")</f>
      </c>
      <c r="P123" s="54">
        <f>IF(AND($P$15=$AH$4,$D123=$AH$3),"N.A.","")</f>
      </c>
      <c r="Q123" s="28">
        <f>IF(AND($D123&lt;=$AH$3,$S$15=$AH$4),"y","")</f>
      </c>
      <c r="R123" s="30">
        <f>IF(AND($D123&lt;=$AH$3,$S$15=$AH$4),"y","")</f>
      </c>
      <c r="S123" s="10">
        <f>IF(AND($S$15=$AH$4,$D123=$AH$3),"N.A.","")</f>
      </c>
      <c r="T123" s="30">
        <f>IF(AND($D123&lt;=$AH$3,$V$15=$AH$4),"y","")</f>
      </c>
      <c r="U123" s="28">
        <f>IF(AND($D123&lt;=$AH$3,$V$15=$AH$4),"y","")</f>
      </c>
      <c r="V123" s="54">
        <f>IF(AND($V$15=$AH$4,$D123=$AH$3),"N.A.","")</f>
      </c>
      <c r="W123" s="28">
        <f>IF(AND(D123&lt;=$AH$3,$Y$15=$AH$4),"y","")</f>
      </c>
      <c r="X123" s="30">
        <f>IF(AND(D123&lt;=$AH$3,$Y$15=$AH$4),"y","")</f>
      </c>
      <c r="Y123" s="10">
        <f>IF(AND($Y$15=$AH$4,$D123=$AH$3),"N.A.","")</f>
      </c>
      <c r="Z123" s="30">
        <f>IF(AND(D123&lt;=$AH$3,AB15=$AH$4),"y","")</f>
      </c>
      <c r="AA123" s="28">
        <f>IF(AND(D123&lt;=$AH$3,AB15=$AH$4),"y","")</f>
      </c>
      <c r="AB123" s="54">
        <f>IF(AND($AB$15=$AH$4,$D123=$AH$3),"N.A.","")</f>
      </c>
      <c r="AC123" s="28">
        <f>IF(AND(AE123&gt;=$AH$5,$AE$15=$AH$4),"y","")</f>
      </c>
      <c r="AD123" s="30">
        <f>IF(AND(AE123&gt;=$AH$5,$AE$15=$AH$4),"y","")</f>
      </c>
      <c r="AE123" s="10">
        <f>TAN(ACOS(D123))-TAN(ACOS($AE$15))</f>
        <v>0.037017438512196355</v>
      </c>
      <c r="AF123" s="30">
        <f>IF(AND(AH123&gt;=$AH$5,$AH$15=$AH$4),"y","")</f>
      </c>
      <c r="AG123" s="28">
        <f>IF(AND(AH123&gt;=$AH$5,$AH$15=$AH$4),"y","")</f>
      </c>
      <c r="AH123" s="54">
        <f>TAN(ACOS(D123))-TAN(ACOS($AH$15))</f>
        <v>0.12562544454485902</v>
      </c>
      <c r="AI123" s="28">
        <f>IF(AND(AK123&gt;=$AH$5,$AK$15=$AH$4),"y","")</f>
      </c>
      <c r="AJ123" s="30">
        <f>IF(AND(AK123&gt;=$AH$5,$AK$15=$AH$4),"y","")</f>
      </c>
      <c r="AK123" s="108">
        <f>TAN(ACOS(D123))-TAN(ACOS($AK$15))</f>
        <v>0.3286841051788632</v>
      </c>
      <c r="AL123" s="43"/>
      <c r="AM123" s="43"/>
      <c r="AN123" s="43"/>
      <c r="AO123" s="43"/>
      <c r="AP123" s="43"/>
      <c r="AQ123" s="43"/>
      <c r="AR123" s="43"/>
      <c r="AS123" s="43"/>
      <c r="AT123" s="43"/>
    </row>
    <row r="124" spans="1:46" s="75" customFormat="1" ht="2.25" customHeight="1" thickBot="1">
      <c r="A124" s="109"/>
      <c r="B124" s="68">
        <f>IF($AH$3&gt;=D123,".","")</f>
      </c>
      <c r="C124" s="69">
        <f>IF($AH$3&gt;=D123,".","")</f>
      </c>
      <c r="D124" s="70">
        <f>IF(AND($G$15&lt;=$AH$4,G123&lt;=$AH$5,D123=$AH$3),".","")</f>
      </c>
      <c r="E124" s="71">
        <f>IF(AND($D123&lt;=$AH$3,$G$15=$AH$4),".","")</f>
      </c>
      <c r="F124" s="72">
        <f>IF(AND($D123&lt;=$AH$3,$G$15=$AH$4),".","")</f>
      </c>
      <c r="G124" s="73">
        <f>IF(AND($J$15&lt;=$AH$4,D123=$AH$3),".","")</f>
      </c>
      <c r="H124" s="72">
        <f>IF(AND($D123&lt;=$AH$3,$J$15=$AH$4),".","")</f>
      </c>
      <c r="I124" s="74">
        <f>IF(AND($D123&lt;=$AH$3,$J$15=$AH$4),".","")</f>
      </c>
      <c r="J124" s="70">
        <f>IF(AND($M$15&lt;=$AH$4,D123=$AH$3),".","")</f>
      </c>
      <c r="K124" s="74">
        <f>IF(AND($D123&lt;=$AH$3,$M$15=$AH$4),".","")</f>
      </c>
      <c r="L124" s="72">
        <f>IF(AND($D123&lt;=$AH$3,$M$15=$AH$4),".","")</f>
      </c>
      <c r="M124" s="73">
        <f>IF(AND($P$15&lt;=$AH$4,D123=$AH$3),".","")</f>
      </c>
      <c r="N124" s="72">
        <f>IF(AND($D123&lt;=$AH$3,$P$15=$AH$4),".","")</f>
      </c>
      <c r="O124" s="74">
        <f>IF(AND($D123&lt;=$AH$3,$P$15=$AH$4),".","")</f>
      </c>
      <c r="P124" s="70">
        <f>IF(AND($S$15&lt;=$AH$4,D123=$AH$3),".","")</f>
      </c>
      <c r="Q124" s="74">
        <f>IF(AND($D123&lt;=$AH$3,$S$15=$AH$4),".","")</f>
      </c>
      <c r="R124" s="72">
        <f>IF(AND($D123&lt;=$AH$3,$S$15=$AH$4),".","")</f>
      </c>
      <c r="S124" s="73">
        <f>IF(AND($V$15&lt;=$AH$4,D123=$AH$3),".","")</f>
      </c>
      <c r="T124" s="72">
        <f>IF(AND($D123&lt;=$AH$3,$V$15=$AH$4),".","")</f>
      </c>
      <c r="U124" s="74">
        <f>IF(AND($D123&lt;=$AH$3,$V$15=$AH$4),".","")</f>
      </c>
      <c r="V124" s="70">
        <f>IF(AND($Y$15&lt;=$AH$4,D123=$AH$3),".","")</f>
      </c>
      <c r="W124" s="74">
        <f>IF(AND(D123&lt;=$AH$3,$Y$15=$AH$4),".","")</f>
      </c>
      <c r="X124" s="72">
        <f>IF(AND(D123&lt;=$AH$3,$Y$15=$AH$4),".","")</f>
      </c>
      <c r="Y124" s="73">
        <f>IF(AND($AB$15&lt;=$AH$4,D123=$AH$3),".","")</f>
      </c>
      <c r="Z124" s="72">
        <f>IF(AND(D123&lt;=$AH$3,$AB$15=$AH$4),".","")</f>
      </c>
      <c r="AA124" s="74">
        <f>IF(AND(D123&lt;=$AH$3,$AB$15=$AH$4),".","")</f>
      </c>
      <c r="AB124" s="70">
        <f>IF(AND($AE$15&lt;=$AH$4,D123=$AH$3),".","")</f>
      </c>
      <c r="AC124" s="74">
        <f>IF(AND(AE123&gt;=$AH$5,$AE$15=$AH$4),".","")</f>
      </c>
      <c r="AD124" s="72">
        <f>IF(AND(AE123&gt;=$AH$5,$AE$15=$AH$4),".","")</f>
      </c>
      <c r="AE124" s="73">
        <f>IF(AND($AH$15&lt;=$AH$4,AH123&lt;=$AH$5,D123=$AH$3),".","")</f>
      </c>
      <c r="AF124" s="72">
        <f>IF(AND(AH123&gt;=$AH$5,$AH$15=$AH$4),".","")</f>
      </c>
      <c r="AG124" s="74">
        <f>IF(AND(AH123&gt;=$AH$5,$AH$15=$AH$4),".","")</f>
      </c>
      <c r="AH124" s="70">
        <f>IF(AND($AK$15&lt;=$AH$4,AK123&lt;=$AH$5,D123=$AH$3),".","")</f>
      </c>
      <c r="AI124" s="74">
        <f>IF(AND(AK123&gt;=$AH$5,$AK$15=$AH$4),".","")</f>
      </c>
      <c r="AJ124" s="72">
        <f>IF(AND(AK123&gt;=$AH$5,$AK$15=$AH$4),".","")</f>
      </c>
      <c r="AK124" s="110"/>
      <c r="AL124" s="82"/>
      <c r="AM124" s="82"/>
      <c r="AN124" s="83"/>
      <c r="AO124" s="82"/>
      <c r="AP124" s="82"/>
      <c r="AQ124" s="82"/>
      <c r="AR124" s="82"/>
      <c r="AS124" s="82"/>
      <c r="AT124" s="82"/>
    </row>
    <row r="125" spans="1:46" s="67" customFormat="1" ht="2.25" customHeight="1">
      <c r="A125" s="105"/>
      <c r="B125" s="60">
        <f>IF($AH$3&gt;=D126,".","")</f>
      </c>
      <c r="C125" s="61">
        <f>IF($AH$3&gt;=D126,".","")</f>
      </c>
      <c r="D125" s="62">
        <f>IF(AND($G$15&lt;=$AH$4,G126&lt;=$AH$5,D126=$AH$3),".","")</f>
      </c>
      <c r="E125" s="63">
        <f>IF(AND($D126&lt;=$AH$3,$G$15=$AH$4),".","")</f>
      </c>
      <c r="F125" s="64">
        <f>IF(AND($D126&lt;=$AH$3,$G$15=$AH$4),".","")</f>
      </c>
      <c r="G125" s="65">
        <f>IF(AND($J$15&lt;=$AH$4,D126=$AH$3),".","")</f>
      </c>
      <c r="H125" s="64">
        <f>IF(AND($D126&lt;=$AH$3,$J$15=$AH$4),".","")</f>
      </c>
      <c r="I125" s="66">
        <f>IF(AND($D126&lt;=$AH$3,$J$15=$AH$4),".","")</f>
      </c>
      <c r="J125" s="62">
        <f>IF(AND($M$15&lt;=$AH$4,D126=$AH$3),".","")</f>
      </c>
      <c r="K125" s="28">
        <f>IF(AND($D126&lt;=$AH$3,$M$15=$AH$4),".","")</f>
      </c>
      <c r="L125" s="30">
        <f>IF(AND($D126&lt;=$AH$3,$M$15=$AH$4),".","")</f>
      </c>
      <c r="M125" s="65">
        <f>IF(AND($P$15&lt;=$AH$4,D126=$AH$3),".","")</f>
      </c>
      <c r="N125" s="64">
        <f>IF(AND($D126&lt;=$AH$3,$P$15=$AH$4),".","")</f>
      </c>
      <c r="O125" s="66">
        <f>IF(AND($D126&lt;=$AH$3,$P$15=$AH$4),".","")</f>
      </c>
      <c r="P125" s="62">
        <f>IF(AND($S$15&lt;=$AH$4,D126=$AH$3),".","")</f>
      </c>
      <c r="Q125" s="66">
        <f>IF(AND($D126&lt;=$AH$3,$S$15=$AH$4),".","")</f>
      </c>
      <c r="R125" s="64">
        <f>IF(AND($D126&lt;=$AH$3,$S$15=$AH$4),".","")</f>
      </c>
      <c r="S125" s="65">
        <f>IF(AND($V$15&lt;=$AH$4,D126=$AH$3),".","")</f>
      </c>
      <c r="T125" s="64">
        <f>IF(AND($D126&lt;=$AH$3,$V$15=$AH$4),".","")</f>
      </c>
      <c r="U125" s="66">
        <f>IF(AND($D126&lt;=$AH$3,$V$15=$AH$4),".","")</f>
      </c>
      <c r="V125" s="62">
        <f>IF(AND($Y$15&lt;=$AH$4,D126=$AH$3),".","")</f>
      </c>
      <c r="W125" s="66">
        <f>IF(AND(D126&lt;=$AH$3,$Y$15=$AH$4),".","")</f>
      </c>
      <c r="X125" s="64">
        <f>IF(AND(D126&lt;=$AH$3,$Y$15=$AH$4),".","")</f>
      </c>
      <c r="Y125" s="65">
        <f>IF(AND($AB$15&lt;=$AH$4,D126=$AH$3),".","")</f>
      </c>
      <c r="Z125" s="64">
        <f>IF(AND(D126&lt;=$AH$3,$AB$15=$AH$4),".","")</f>
      </c>
      <c r="AA125" s="66">
        <f>IF(AND(D126&lt;=$AH$3,$AB$15=$AH$4),".","")</f>
      </c>
      <c r="AB125" s="62">
        <f>IF(AND($AE$15&lt;=$AH$4,D126=$AH$3),".","")</f>
      </c>
      <c r="AC125" s="66">
        <f>IF(AND(D126&lt;=$AH$3,$AE$15=$AH$4),".","")</f>
      </c>
      <c r="AD125" s="64">
        <f>IF(AND(D126&lt;=$AH$3,$AE$15=$AH$4),".","")</f>
      </c>
      <c r="AE125" s="65">
        <f>IF(AND($AH$15&lt;=$AH$4,AH126&lt;=$AH$5,D126=$AH$3),".","")</f>
      </c>
      <c r="AF125" s="64">
        <f>IF(AND(AH126&gt;=$AH$5,$AH$15=$AH$4),".","")</f>
      </c>
      <c r="AG125" s="66">
        <f>IF(AND(AH126&gt;=$AH$5,$AH$15=$AH$4),".","")</f>
      </c>
      <c r="AH125" s="62">
        <f>IF(AND($AK$15&lt;=$AH$4,AK126&lt;=$AH$5,D126=$AH$3),".","")</f>
      </c>
      <c r="AI125" s="66">
        <f>IF(AND(AK126&gt;=$AH$5,$AK$15=$AH$4),".","")</f>
      </c>
      <c r="AJ125" s="64">
        <f>IF(AND(AK126&gt;=$AH$5,$AK$15=$AH$4),".","")</f>
      </c>
      <c r="AK125" s="106"/>
      <c r="AL125" s="79"/>
      <c r="AM125" s="79"/>
      <c r="AN125" s="80"/>
      <c r="AO125" s="79"/>
      <c r="AP125" s="79"/>
      <c r="AQ125" s="79"/>
      <c r="AR125" s="79"/>
      <c r="AS125" s="79"/>
      <c r="AT125" s="79"/>
    </row>
    <row r="126" spans="1:46" ht="11.25" customHeight="1">
      <c r="A126" s="107">
        <f>TAN(ACOS(D126))</f>
        <v>0.29166666666666685</v>
      </c>
      <c r="B126" s="52">
        <f>IF($AH$3&gt;=D126,"y","")</f>
      </c>
      <c r="C126" s="26">
        <f>IF($AH$3&gt;=D126,"y","")</f>
      </c>
      <c r="D126" s="18">
        <v>0.96</v>
      </c>
      <c r="E126" s="59">
        <f>IF(AND($D126&lt;=$AH$3,$G$15=$AH$4),"y","")</f>
      </c>
      <c r="F126" s="77">
        <f>IF(AND($D126&lt;=$AH$3,$G$15=$AH$4),"y","")</f>
      </c>
      <c r="G126" s="10">
        <f>IF(AND($G$15=$AH$4,$D126=$AH$3),"N.A.","")</f>
      </c>
      <c r="H126" s="30">
        <f>IF(AND($D126&lt;=$AH$3,$J$15=$AH$4),"y","")</f>
      </c>
      <c r="I126" s="28">
        <f>IF(AND($D126&lt;=$AH$3,$J$15=$AH$4),"y","")</f>
      </c>
      <c r="J126" s="54">
        <f>IF(AND($J$15=$AH$4,$D126=$AH$3),"N.A.","")</f>
      </c>
      <c r="K126" s="28">
        <f>IF(AND($D126&lt;=$AH$3,$M$15=$AH$4),"y","")</f>
      </c>
      <c r="L126" s="30">
        <f>IF(AND($D126&lt;=$AH$3,$M$15=$AH$4),"y","")</f>
      </c>
      <c r="M126" s="10">
        <f>IF(AND($M$15=$AH$4,$D126=$AH$3),"N.A.","")</f>
      </c>
      <c r="N126" s="30">
        <f>IF(AND($D126&lt;=$AH$3,$P$15=$AH$4),"y","")</f>
      </c>
      <c r="O126" s="28">
        <f>IF(AND($D126&lt;=$AH$3,$P$15=$AH$4),"y","")</f>
      </c>
      <c r="P126" s="54">
        <f>IF(AND($P$15=$AH$4,$D126=$AH$3),"N.A.","")</f>
      </c>
      <c r="Q126" s="28">
        <f>IF(AND($D126&lt;=$AH$3,$S$15=$AH$4),"y","")</f>
      </c>
      <c r="R126" s="30">
        <f>IF(AND($D126&lt;=$AH$3,$S$15=$AH$4),"y","")</f>
      </c>
      <c r="S126" s="10">
        <f>IF(AND($S$15=$AH$4,$D126=$AH$3),"N.A.","")</f>
      </c>
      <c r="T126" s="30">
        <f>IF(AND($D126&lt;=$AH$3,$V$15=$AH$4),"y","")</f>
      </c>
      <c r="U126" s="28">
        <f>IF(AND($D126&lt;=$AH$3,$V$15=$AH$4),"y","")</f>
      </c>
      <c r="V126" s="54">
        <f>IF(AND($V$15=$AH$4,$D126=$AH$3),"N.A.","")</f>
      </c>
      <c r="W126" s="28">
        <f>IF(AND(D126&lt;=$AH$3,$Y$15=$AH$4),"y","")</f>
      </c>
      <c r="X126" s="30">
        <f>IF(AND(D126&lt;=$AH$3,$Y$15=$AH$4),"y","")</f>
      </c>
      <c r="Y126" s="10">
        <f>IF(AND($Y$15=$AH$4,$D126=$AH$3),"N.A.","")</f>
      </c>
      <c r="Z126" s="30">
        <f>IF(AND(D126&lt;=$AH$3,AB15=$AH$4),"y","")</f>
      </c>
      <c r="AA126" s="28">
        <f>IF(AND(D126&lt;=$AH$3,AB15=$AH$4),"y","")</f>
      </c>
      <c r="AB126" s="54">
        <f>IF(AND($AB$15=$AH$4,$D126=$AH$3),"N.A.","")</f>
      </c>
      <c r="AC126" s="28">
        <f>IF(AND($D126&lt;=$AH$3,AE15=$AH$4),"y","")</f>
      </c>
      <c r="AD126" s="30">
        <f>IF(AND($D126&lt;=$AH$3,AE15=$AH$4),"y","")</f>
      </c>
      <c r="AE126" s="10">
        <f>IF(AND($AE$15=$AH$4,$D126=$AH$3),"N.A.","")</f>
      </c>
      <c r="AF126" s="30">
        <f>IF(AND(AH126&gt;=$AH$5,$AH$15=$AH$4),"y","")</f>
      </c>
      <c r="AG126" s="28">
        <f>IF(AND(AH126&gt;=$AH$5,$AH$15=$AH$4),"y","")</f>
      </c>
      <c r="AH126" s="54">
        <f>TAN(ACOS(D126))-TAN(ACOS($AH$15))</f>
        <v>0.08860800603266267</v>
      </c>
      <c r="AI126" s="28">
        <f>IF(AND(AK126&gt;=$AH$5,$AK$15=$AH$4),"y","")</f>
      </c>
      <c r="AJ126" s="30">
        <f>IF(AND(AK126&gt;=$AH$5,$AK$15=$AH$4),"y","")</f>
      </c>
      <c r="AK126" s="108">
        <f>TAN(ACOS(D126))-TAN(ACOS($AK$15))</f>
        <v>0.29166666666666685</v>
      </c>
      <c r="AL126" s="43"/>
      <c r="AM126" s="43"/>
      <c r="AN126" s="43"/>
      <c r="AO126" s="43"/>
      <c r="AP126" s="43"/>
      <c r="AQ126" s="43"/>
      <c r="AR126" s="43"/>
      <c r="AS126" s="43"/>
      <c r="AT126" s="43"/>
    </row>
    <row r="127" spans="1:46" s="75" customFormat="1" ht="2.25" customHeight="1" thickBot="1">
      <c r="A127" s="109"/>
      <c r="B127" s="68">
        <f>IF($AH$3&gt;=D126,".","")</f>
      </c>
      <c r="C127" s="69">
        <f>IF($AH$3&gt;=D126,".","")</f>
      </c>
      <c r="D127" s="70">
        <f>IF(AND($G$15&lt;=$AH$4,G126&lt;=$AH$5,D126=$AH$3),".","")</f>
      </c>
      <c r="E127" s="71">
        <f>IF(AND($D126&lt;=$AH$3,$G$15=$AH$4),".","")</f>
      </c>
      <c r="F127" s="72">
        <f>IF(AND($D126&lt;=$AH$3,$G$15=$AH$4),".","")</f>
      </c>
      <c r="G127" s="73">
        <f>IF(AND($J$15&lt;=$AH$4,D126=$AH$3),".","")</f>
      </c>
      <c r="H127" s="72">
        <f>IF(AND($D126&lt;=$AH$3,$J$15=$AH$4),".","")</f>
      </c>
      <c r="I127" s="74">
        <f>IF(AND($D126&lt;=$AH$3,$J$15=$AH$4),".","")</f>
      </c>
      <c r="J127" s="70">
        <f>IF(AND($M$15&lt;=$AH$4,D126=$AH$3),".","")</f>
      </c>
      <c r="K127" s="74">
        <f>IF(AND($D126&lt;=$AH$3,$M$15=$AH$4),".","")</f>
      </c>
      <c r="L127" s="72">
        <f>IF(AND($D126&lt;=$AH$3,$M$15=$AH$4),".","")</f>
      </c>
      <c r="M127" s="73">
        <f>IF(AND($P$15&lt;=$AH$4,D126=$AH$3),".","")</f>
      </c>
      <c r="N127" s="72">
        <f>IF(AND($D126&lt;=$AH$3,$P$15=$AH$4),".","")</f>
      </c>
      <c r="O127" s="74">
        <f>IF(AND($D126&lt;=$AH$3,$P$15=$AH$4),".","")</f>
      </c>
      <c r="P127" s="70">
        <f>IF(AND($S$15&lt;=$AH$4,D126=$AH$3),".","")</f>
      </c>
      <c r="Q127" s="74">
        <f>IF(AND($D126&lt;=$AH$3,$S$15=$AH$4),".","")</f>
      </c>
      <c r="R127" s="72">
        <f>IF(AND($D126&lt;=$AH$3,$S$15=$AH$4),".","")</f>
      </c>
      <c r="S127" s="73">
        <f>IF(AND($V$15&lt;=$AH$4,D126=$AH$3),".","")</f>
      </c>
      <c r="T127" s="72">
        <f>IF(AND($D126&lt;=$AH$3,$V$15=$AH$4),".","")</f>
      </c>
      <c r="U127" s="74">
        <f>IF(AND($D126&lt;=$AH$3,$V$15=$AH$4),".","")</f>
      </c>
      <c r="V127" s="70">
        <f>IF(AND($Y$15&lt;=$AH$4,D126=$AH$3),".","")</f>
      </c>
      <c r="W127" s="74">
        <f>IF(AND(D126&lt;=$AH$3,$Y$15=$AH$4),".","")</f>
      </c>
      <c r="X127" s="72">
        <f>IF(AND(D126&lt;=$AH$3,$Y$15=$AH$4),".","")</f>
      </c>
      <c r="Y127" s="73">
        <f>IF(AND($AB$15&lt;=$AH$4,D126=$AH$3),".","")</f>
      </c>
      <c r="Z127" s="72">
        <f>IF(AND(D126&lt;=$AH$3,$AB$15=$AH$4),".","")</f>
      </c>
      <c r="AA127" s="74">
        <f>IF(AND(D126&lt;=$AH$3,$AB$15=$AH$4),".","")</f>
      </c>
      <c r="AB127" s="70">
        <f>IF(AND($AE$15&lt;=$AH$4,D126=$AH$3),".","")</f>
      </c>
      <c r="AC127" s="74">
        <f>IF(AND(D126&lt;=$AH$3,$AE$15=$AH$4),".","")</f>
      </c>
      <c r="AD127" s="72">
        <f>IF(AND(D126&lt;=$AH$3,$AE$15=$AH$4),".","")</f>
      </c>
      <c r="AE127" s="73">
        <f>IF(AND($AH$15&lt;=$AH$4,AH126&lt;=$AH$5,D126=$AH$3),".","")</f>
      </c>
      <c r="AF127" s="72">
        <f>IF(AND(AH126&gt;=$AH$5,$AH$15=$AH$4),".","")</f>
      </c>
      <c r="AG127" s="74">
        <f>IF(AND(AH126&gt;=$AH$5,$AH$15=$AH$4),".","")</f>
      </c>
      <c r="AH127" s="70">
        <f>IF(AND($AK$15&lt;=$AH$4,AK126&lt;=$AH$5,D126=$AH$3),".","")</f>
      </c>
      <c r="AI127" s="74">
        <f>IF(AND(AK126&gt;=$AH$5,$AK$15=$AH$4),".","")</f>
      </c>
      <c r="AJ127" s="72">
        <f>IF(AND(AK126&gt;=$AH$5,$AK$15=$AH$4),".","")</f>
      </c>
      <c r="AK127" s="110"/>
      <c r="AL127" s="82"/>
      <c r="AM127" s="82"/>
      <c r="AN127" s="83"/>
      <c r="AO127" s="82"/>
      <c r="AP127" s="82"/>
      <c r="AQ127" s="82"/>
      <c r="AR127" s="82"/>
      <c r="AS127" s="82"/>
      <c r="AT127" s="82"/>
    </row>
    <row r="128" spans="1:46" s="67" customFormat="1" ht="2.25" customHeight="1">
      <c r="A128" s="105"/>
      <c r="B128" s="60">
        <f>IF($AH$3&gt;=D129,".","")</f>
      </c>
      <c r="C128" s="61">
        <f>IF($AH$3&gt;=D129,".","")</f>
      </c>
      <c r="D128" s="62">
        <f>IF(AND($G$15&lt;=$AH$4,G129&lt;=$AH$5,D129=$AH$3),".","")</f>
      </c>
      <c r="E128" s="63">
        <f>IF(AND($D129&lt;=$AH$3,$G$15=$AH$4),".","")</f>
      </c>
      <c r="F128" s="64">
        <f>IF(AND($D129&lt;=$AH$3,$G$15=$AH$4),".","")</f>
      </c>
      <c r="G128" s="65">
        <f>IF(AND($J$15&lt;=$AH$4,D129=$AH$3),".","")</f>
      </c>
      <c r="H128" s="64">
        <f>IF(AND($D129&lt;=$AH$3,$J$15=$AH$4),".","")</f>
      </c>
      <c r="I128" s="66">
        <f>IF(AND($D129&lt;=$AH$3,$J$15=$AH$4),".","")</f>
      </c>
      <c r="J128" s="62">
        <f>IF(AND($M$15&lt;=$AH$4,D129=$AH$3),".","")</f>
      </c>
      <c r="K128" s="28">
        <f>IF(AND($D129&lt;=$AH$3,$M$15=$AH$4),".","")</f>
      </c>
      <c r="L128" s="30">
        <f>IF(AND($D129&lt;=$AH$3,$M$15=$AH$4),".","")</f>
      </c>
      <c r="M128" s="65">
        <f>IF(AND($P$15&lt;=$AH$4,D129=$AH$3),".","")</f>
      </c>
      <c r="N128" s="64">
        <f>IF(AND($D129&lt;=$AH$3,$P$15=$AH$4),".","")</f>
      </c>
      <c r="O128" s="66">
        <f>IF(AND($D129&lt;=$AH$3,$P$15=$AH$4),".","")</f>
      </c>
      <c r="P128" s="62">
        <f>IF(AND($S$15&lt;=$AH$4,D129=$AH$3),".","")</f>
      </c>
      <c r="Q128" s="66">
        <f>IF(AND($D129&lt;=$AH$3,$S$15=$AH$4),".","")</f>
      </c>
      <c r="R128" s="64">
        <f>IF(AND($D129&lt;=$AH$3,$S$15=$AH$4),".","")</f>
      </c>
      <c r="S128" s="65">
        <f>IF(AND($V$15&lt;=$AH$4,D129=$AH$3),".","")</f>
      </c>
      <c r="T128" s="64">
        <f>IF(AND($D129&lt;=$AH$3,$V$15=$AH$4),".","")</f>
      </c>
      <c r="U128" s="66">
        <f>IF(AND($D129&lt;=$AH$3,$V$15=$AH$4),".","")</f>
      </c>
      <c r="V128" s="62">
        <f>IF(AND($Y$15&lt;=$AH$4,D129=$AH$3),".","")</f>
      </c>
      <c r="W128" s="66">
        <f>IF(AND(D129&lt;=$AH$3,$Y$15=$AH$4),".","")</f>
      </c>
      <c r="X128" s="64">
        <f>IF(AND(D129&lt;=$AH$3,$Y$15=$AH$4),".","")</f>
      </c>
      <c r="Y128" s="65">
        <f>IF(AND($AB$15&lt;=$AH$4,D129=$AH$3),".","")</f>
      </c>
      <c r="Z128" s="64">
        <f>IF(AND(D129&lt;=$AH$3,$AB$15=$AH$4),".","")</f>
      </c>
      <c r="AA128" s="66">
        <f>IF(AND(D129&lt;=$AH$3,$AB$15=$AH$4),".","")</f>
      </c>
      <c r="AB128" s="62">
        <f>IF(AND($AE$15&lt;=$AH$4,D129=$AH$3),".","")</f>
      </c>
      <c r="AC128" s="66">
        <f>IF(AND(D129=$AH$3,$AE$15=$AH$4),".","")</f>
      </c>
      <c r="AD128" s="64">
        <f>IF(AND(D129=$AH$3,$AE$15=$AH$4),".","")</f>
      </c>
      <c r="AE128" s="65">
        <f>IF(AND($AH$15&lt;=$AH$4,AH129&lt;=$AH$5,D129=$AH$3),".","")</f>
      </c>
      <c r="AF128" s="64">
        <f>IF(AND(AH129&gt;=$AH$5,$AH$15=$AH$4),".","")</f>
      </c>
      <c r="AG128" s="66">
        <f>IF(AND(AH129&gt;=$AH$5,$AH$15=$AH$4),".","")</f>
      </c>
      <c r="AH128" s="62">
        <f>IF(AND($AK$15&lt;=$AH$4,AK129&lt;=$AH$5,D129=$AH$3),".","")</f>
      </c>
      <c r="AI128" s="66">
        <f>IF(AND(AK129&gt;=$AH$5,$AK$15=$AH$4),".","")</f>
      </c>
      <c r="AJ128" s="64">
        <f>IF(AND(AK129&gt;=$AH$5,$AK$15=$AH$4),".","")</f>
      </c>
      <c r="AK128" s="106"/>
      <c r="AL128" s="79"/>
      <c r="AM128" s="79"/>
      <c r="AN128" s="80"/>
      <c r="AO128" s="79"/>
      <c r="AP128" s="79"/>
      <c r="AQ128" s="79"/>
      <c r="AR128" s="79"/>
      <c r="AS128" s="79"/>
      <c r="AT128" s="79"/>
    </row>
    <row r="129" spans="1:46" ht="11.25" customHeight="1">
      <c r="A129" s="107">
        <f>TAN(ACOS(D129))</f>
        <v>0.2506236243534684</v>
      </c>
      <c r="B129" s="52">
        <f>IF($AH$3&gt;=D129,"y","")</f>
      </c>
      <c r="C129" s="26">
        <f>IF($AH$3&gt;=D129,"y","")</f>
      </c>
      <c r="D129" s="18">
        <v>0.97</v>
      </c>
      <c r="E129" s="59">
        <f>IF(AND($D129&lt;=$AH$3,$G$15=$AH$4),"y","")</f>
      </c>
      <c r="F129" s="77">
        <f>IF(AND($D129&lt;=$AH$3,$G$15=$AH$4),"y","")</f>
      </c>
      <c r="G129" s="10">
        <f>IF(AND($G$15=$AH$4,$D129=$AH$3),"N.A.","")</f>
      </c>
      <c r="H129" s="30">
        <f>IF(AND($D129&lt;=$AH$3,$J$15=$AH$4),"y","")</f>
      </c>
      <c r="I129" s="28">
        <f>IF(AND($D129&lt;=$AH$3,$J$15=$AH$4),"y","")</f>
      </c>
      <c r="J129" s="54">
        <f>IF(AND($J$15=$AH$4,$D129=$AH$3),"N.A.","")</f>
      </c>
      <c r="K129" s="28">
        <f>IF(AND($D129&lt;=$AH$3,$M$15=$AH$4),"y","")</f>
      </c>
      <c r="L129" s="30">
        <f>IF(AND($D129&lt;=$AH$3,$M$15=$AH$4),"y","")</f>
      </c>
      <c r="M129" s="10">
        <f>IF(AND($M$15=$AH$4,$D129=$AH$3),"N.A.","")</f>
      </c>
      <c r="N129" s="30">
        <f>IF(AND($D129&lt;=$AH$3,$P$15=$AH$4),"y","")</f>
      </c>
      <c r="O129" s="28">
        <f>IF(AND($D129&lt;=$AH$3,$P$15=$AH$4),"y","")</f>
      </c>
      <c r="P129" s="54">
        <f>IF(AND($P$15=$AH$4,$D129=$AH$3),"N.A.","")</f>
      </c>
      <c r="Q129" s="28">
        <f>IF(AND($D129&lt;=$AH$3,$S$15=$AH$4),"y","")</f>
      </c>
      <c r="R129" s="30">
        <f>IF(AND($D129&lt;=$AH$3,$S$15=$AH$4),"y","")</f>
      </c>
      <c r="S129" s="10">
        <f>IF(AND($S$15=$AH$4,$D129=$AH$3),"N.A.","")</f>
      </c>
      <c r="T129" s="30">
        <f>IF(AND($D129&lt;=$AH$3,$V$15=$AH$4),"y","")</f>
      </c>
      <c r="U129" s="28">
        <f>IF(AND($D129&lt;=$AH$3,$V$15=$AH$4),"y","")</f>
      </c>
      <c r="V129" s="54">
        <f>IF(AND($V$15=$AH$4,$D129=$AH$3),"N.A.","")</f>
      </c>
      <c r="W129" s="28">
        <f>IF(AND(D129&lt;=$AH$3,$Y$15=$AH$4),"y","")</f>
      </c>
      <c r="X129" s="30">
        <f>IF(AND(D129&lt;=$AH$3,$Y$15=$AH$4),"y","")</f>
      </c>
      <c r="Y129" s="10">
        <f>IF(AND($Y$15=$AH$4,$D129=$AH$3),"N.A.","")</f>
      </c>
      <c r="Z129" s="30">
        <f>IF(AND(D129&lt;=$AH$3,AB15=$AH$4),"y","")</f>
      </c>
      <c r="AA129" s="28">
        <f>IF(AND(D129&lt;=$AH$3,AB15=$AH$4),"y","")</f>
      </c>
      <c r="AB129" s="54">
        <f>IF(AND($AB$15=$AH$4,$D129=$AH$3),"N.A.","")</f>
      </c>
      <c r="AC129" s="28">
        <f>IF(AND(D129=$AH$3,$AE$15=$AH$4),"y","")</f>
      </c>
      <c r="AD129" s="30">
        <f>IF(AND(D129=$AH$3,$AE$15=$AH$4),"y","")</f>
      </c>
      <c r="AE129" s="10">
        <f>IF(AND($AE15=$AH$4,$D129=$AH$3),"N.A.","")</f>
      </c>
      <c r="AF129" s="30">
        <f>IF(AND(AH129&gt;=$AH$5,$AH$15=$AH$4),"y","")</f>
      </c>
      <c r="AG129" s="28">
        <f>IF(AND(AH129&gt;=$AH$5,$AH$15=$AH$4),"y","")</f>
      </c>
      <c r="AH129" s="54">
        <f>TAN(ACOS(D129))-TAN(ACOS($AH$15))</f>
        <v>0.047564963719464226</v>
      </c>
      <c r="AI129" s="28">
        <f>IF(AND(AK129&gt;=$AH$5,$AK$15=$AH$4),"y","")</f>
      </c>
      <c r="AJ129" s="30">
        <f>IF(AND(AK129&gt;=$AH$5,$AK$15=$AH$4),"y","")</f>
      </c>
      <c r="AK129" s="108">
        <f>TAN(ACOS(D129))-TAN(ACOS($AK$15))</f>
        <v>0.2506236243534684</v>
      </c>
      <c r="AL129" s="43"/>
      <c r="AM129" s="43"/>
      <c r="AN129" s="43"/>
      <c r="AO129" s="43"/>
      <c r="AP129" s="43"/>
      <c r="AQ129" s="43"/>
      <c r="AR129" s="43"/>
      <c r="AS129" s="43"/>
      <c r="AT129" s="43"/>
    </row>
    <row r="130" spans="1:46" s="75" customFormat="1" ht="2.25" customHeight="1" thickBot="1">
      <c r="A130" s="109"/>
      <c r="B130" s="68">
        <f>IF($AH$3&gt;=D129,".","")</f>
      </c>
      <c r="C130" s="69">
        <f>IF($AH$3&gt;=D129,".","")</f>
      </c>
      <c r="D130" s="70">
        <f>IF(AND($G$15&lt;=$AH$4,G129&lt;=$AH$5,D129=$AH$3),".","")</f>
      </c>
      <c r="E130" s="71">
        <f>IF(AND($D129&lt;=$AH$3,$G$15=$AH$4),".","")</f>
      </c>
      <c r="F130" s="72">
        <f>IF(AND($D129&lt;=$AH$3,$G$15=$AH$4),".","")</f>
      </c>
      <c r="G130" s="73">
        <f>IF(AND($J$15&lt;=$AH$4,D129=$AH$3),".","")</f>
      </c>
      <c r="H130" s="72">
        <f>IF(AND($D129&lt;=$AH$3,$J$15=$AH$4),".","")</f>
      </c>
      <c r="I130" s="74">
        <f>IF(AND($D129&lt;=$AH$3,$J$15=$AH$4),".","")</f>
      </c>
      <c r="J130" s="70">
        <f>IF(AND($M$15&lt;=$AH$4,D129=$AH$3),".","")</f>
      </c>
      <c r="K130" s="74">
        <f>IF(AND($D129&lt;=$AH$3,$M$15=$AH$4),".","")</f>
      </c>
      <c r="L130" s="72">
        <f>IF(AND($D129&lt;=$AH$3,$M$15=$AH$4),".","")</f>
      </c>
      <c r="M130" s="73">
        <f>IF(AND($P$15&lt;=$AH$4,D129=$AH$3),".","")</f>
      </c>
      <c r="N130" s="72">
        <f>IF(AND($D129&lt;=$AH$3,$P$15=$AH$4),".","")</f>
      </c>
      <c r="O130" s="74">
        <f>IF(AND($D129&lt;=$AH$3,$P$15=$AH$4),".","")</f>
      </c>
      <c r="P130" s="70">
        <f>IF(AND($S$15&lt;=$AH$4,D129=$AH$3),".","")</f>
      </c>
      <c r="Q130" s="74">
        <f>IF(AND($D129&lt;=$AH$3,$S$15=$AH$4),".","")</f>
      </c>
      <c r="R130" s="72">
        <f>IF(AND($D129&lt;=$AH$3,$S$15=$AH$4),".","")</f>
      </c>
      <c r="S130" s="73">
        <f>IF(AND($V$15&lt;=$AH$4,D129=$AH$3),".","")</f>
      </c>
      <c r="T130" s="72">
        <f>IF(AND($D129&lt;=$AH$3,$V$15=$AH$4),".","")</f>
      </c>
      <c r="U130" s="74">
        <f>IF(AND($D129&lt;=$AH$3,$V$15=$AH$4),".","")</f>
      </c>
      <c r="V130" s="70">
        <f>IF(AND($Y$15&lt;=$AH$4,D129=$AH$3),".","")</f>
      </c>
      <c r="W130" s="74">
        <f>IF(AND(D129&lt;=$AH$3,$Y$15=$AH$4),".","")</f>
      </c>
      <c r="X130" s="72">
        <f>IF(AND(D129&lt;=$AH$3,$Y$15=$AH$4),".","")</f>
      </c>
      <c r="Y130" s="73">
        <f>IF(AND($AB$15&lt;=$AH$4,D129=$AH$3),".","")</f>
      </c>
      <c r="Z130" s="72">
        <f>IF(AND(D129&lt;=$AH$3,$AB$15=$AH$4),".","")</f>
      </c>
      <c r="AA130" s="74">
        <f>IF(AND(D129&lt;=$AH$3,$AB$15=$AH$4),".","")</f>
      </c>
      <c r="AB130" s="70">
        <f>IF(AND($AE$15&lt;=$AH$4,D129=$AH$3),".","")</f>
      </c>
      <c r="AC130" s="74">
        <f>IF(AND(D129=$AH$3,$AE$15=$AH$4),".","")</f>
      </c>
      <c r="AD130" s="72">
        <f>IF(AND(D129=$AH$3,$AE$15=$AH$4),".","")</f>
      </c>
      <c r="AE130" s="73">
        <f>IF(AND($AH$15&lt;=$AH$4,AH129&lt;=$AH$5,D129=$AH$3),".","")</f>
      </c>
      <c r="AF130" s="72">
        <f>IF(AND(AH129&gt;=$AH$5,$AH$15=$AH$4),".","")</f>
      </c>
      <c r="AG130" s="74">
        <f>IF(AND(AH129&gt;=$AH$5,$AH$15=$AH$4),".","")</f>
      </c>
      <c r="AH130" s="70">
        <f>IF(AND($AK$15&lt;=$AH$4,AK129&lt;=$AH$5,D129=$AH$3),".","")</f>
      </c>
      <c r="AI130" s="74">
        <f>IF(AND(AK129&gt;=$AH$5,$AK$15=$AH$4),".","")</f>
      </c>
      <c r="AJ130" s="72">
        <f>IF(AND(AK129&gt;=$AH$5,$AK$15=$AH$4),".","")</f>
      </c>
      <c r="AK130" s="110"/>
      <c r="AL130" s="82"/>
      <c r="AM130" s="82"/>
      <c r="AN130" s="83"/>
      <c r="AO130" s="82"/>
      <c r="AP130" s="82"/>
      <c r="AQ130" s="82"/>
      <c r="AR130" s="82"/>
      <c r="AS130" s="82"/>
      <c r="AT130" s="82"/>
    </row>
    <row r="131" spans="1:46" ht="16.5">
      <c r="A131" s="112"/>
      <c r="B131" s="41"/>
      <c r="C131" s="41"/>
      <c r="D131" s="41"/>
      <c r="E131" s="42"/>
      <c r="F131" s="42"/>
      <c r="G131" s="43"/>
      <c r="H131" s="44"/>
      <c r="I131" s="44"/>
      <c r="J131" s="41"/>
      <c r="K131" s="41"/>
      <c r="L131" s="41"/>
      <c r="M131" s="43"/>
      <c r="N131" s="43"/>
      <c r="O131" s="43"/>
      <c r="P131" s="43"/>
      <c r="Q131" s="43"/>
      <c r="R131" s="43"/>
      <c r="S131" s="43"/>
      <c r="T131" s="43"/>
      <c r="U131" s="43"/>
      <c r="V131" s="43"/>
      <c r="W131" s="43"/>
      <c r="X131" s="43"/>
      <c r="Y131" s="41"/>
      <c r="Z131" s="41"/>
      <c r="AA131" s="41"/>
      <c r="AB131" s="41"/>
      <c r="AC131" s="41"/>
      <c r="AD131" s="41"/>
      <c r="AE131" s="41"/>
      <c r="AF131" s="41"/>
      <c r="AG131" s="41"/>
      <c r="AH131" s="41"/>
      <c r="AI131" s="41"/>
      <c r="AJ131" s="41"/>
      <c r="AK131" s="113"/>
      <c r="AL131" s="43"/>
      <c r="AM131" s="43"/>
      <c r="AN131" s="43"/>
      <c r="AO131" s="43"/>
      <c r="AP131" s="43"/>
      <c r="AQ131" s="43"/>
      <c r="AR131" s="43"/>
      <c r="AS131" s="43"/>
      <c r="AT131" s="43"/>
    </row>
    <row r="132" spans="1:46" ht="16.5">
      <c r="A132" s="114"/>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115"/>
      <c r="AL132" s="43"/>
      <c r="AM132" s="43"/>
      <c r="AN132" s="43"/>
      <c r="AO132" s="43"/>
      <c r="AP132" s="43"/>
      <c r="AQ132" s="43"/>
      <c r="AR132" s="43"/>
      <c r="AS132" s="43"/>
      <c r="AT132" s="43"/>
    </row>
    <row r="133" spans="1:46" ht="17.25" thickBot="1">
      <c r="A133" s="116"/>
      <c r="B133" s="117"/>
      <c r="C133" s="117"/>
      <c r="D133" s="118"/>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9"/>
      <c r="AL133" s="43"/>
      <c r="AM133" s="43"/>
      <c r="AN133" s="43"/>
      <c r="AO133" s="43"/>
      <c r="AP133" s="43"/>
      <c r="AQ133" s="43"/>
      <c r="AR133" s="43"/>
      <c r="AS133" s="43"/>
      <c r="AT133" s="43"/>
    </row>
    <row r="134" spans="1:46" ht="16.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3"/>
      <c r="AM134" s="43"/>
      <c r="AN134" s="43"/>
      <c r="AO134" s="43"/>
      <c r="AP134" s="43"/>
      <c r="AQ134" s="43"/>
      <c r="AR134" s="43"/>
      <c r="AS134" s="43"/>
      <c r="AT134" s="43"/>
    </row>
    <row r="135" spans="1:46" ht="16.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3"/>
      <c r="AM135" s="43"/>
      <c r="AN135" s="43"/>
      <c r="AO135" s="43"/>
      <c r="AP135" s="43"/>
      <c r="AQ135" s="43"/>
      <c r="AR135" s="43"/>
      <c r="AS135" s="43"/>
      <c r="AT135" s="43"/>
    </row>
    <row r="136" spans="1:46" ht="16.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3"/>
      <c r="AM136" s="43"/>
      <c r="AN136" s="43"/>
      <c r="AO136" s="43"/>
      <c r="AP136" s="43"/>
      <c r="AQ136" s="43"/>
      <c r="AR136" s="43"/>
      <c r="AS136" s="43"/>
      <c r="AT136" s="43"/>
    </row>
    <row r="137" spans="1:46" ht="16.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3"/>
      <c r="AM137" s="43"/>
      <c r="AN137" s="43"/>
      <c r="AO137" s="43"/>
      <c r="AP137" s="43"/>
      <c r="AQ137" s="43"/>
      <c r="AR137" s="43"/>
      <c r="AS137" s="43"/>
      <c r="AT137" s="43"/>
    </row>
    <row r="138" spans="1:46" ht="16.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3"/>
      <c r="AM138" s="43"/>
      <c r="AN138" s="43"/>
      <c r="AO138" s="43"/>
      <c r="AP138" s="43"/>
      <c r="AQ138" s="43"/>
      <c r="AR138" s="43"/>
      <c r="AS138" s="43"/>
      <c r="AT138" s="43"/>
    </row>
    <row r="139" spans="1:46" ht="16.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3"/>
      <c r="AM139" s="43"/>
      <c r="AN139" s="43"/>
      <c r="AO139" s="43"/>
      <c r="AP139" s="43"/>
      <c r="AQ139" s="43"/>
      <c r="AR139" s="43"/>
      <c r="AS139" s="43"/>
      <c r="AT139" s="43"/>
    </row>
    <row r="140" spans="1:46" ht="16.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3"/>
      <c r="AM140" s="43"/>
      <c r="AN140" s="43"/>
      <c r="AO140" s="43"/>
      <c r="AP140" s="43"/>
      <c r="AQ140" s="43"/>
      <c r="AR140" s="43"/>
      <c r="AS140" s="43"/>
      <c r="AT140" s="43"/>
    </row>
    <row r="141" spans="1:46" ht="16.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3"/>
      <c r="AM141" s="43"/>
      <c r="AN141" s="43"/>
      <c r="AO141" s="43"/>
      <c r="AP141" s="43"/>
      <c r="AQ141" s="43"/>
      <c r="AR141" s="43"/>
      <c r="AS141" s="43"/>
      <c r="AT141" s="43"/>
    </row>
    <row r="142" spans="1:46" ht="16.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3"/>
      <c r="AM142" s="43"/>
      <c r="AN142" s="43"/>
      <c r="AO142" s="43"/>
      <c r="AP142" s="43"/>
      <c r="AQ142" s="43"/>
      <c r="AR142" s="43"/>
      <c r="AS142" s="43"/>
      <c r="AT142" s="43"/>
    </row>
    <row r="143" spans="1:46" ht="16.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3"/>
      <c r="AM143" s="43"/>
      <c r="AN143" s="43"/>
      <c r="AO143" s="43"/>
      <c r="AP143" s="43"/>
      <c r="AQ143" s="43"/>
      <c r="AR143" s="43"/>
      <c r="AS143" s="43"/>
      <c r="AT143" s="43"/>
    </row>
    <row r="144" spans="1:46" ht="16.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3"/>
      <c r="AM144" s="43"/>
      <c r="AN144" s="43"/>
      <c r="AO144" s="43"/>
      <c r="AP144" s="43"/>
      <c r="AQ144" s="43"/>
      <c r="AR144" s="43"/>
      <c r="AS144" s="43"/>
      <c r="AT144" s="43"/>
    </row>
    <row r="145" spans="1:46" ht="16.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3"/>
      <c r="AM145" s="43"/>
      <c r="AN145" s="43"/>
      <c r="AO145" s="43"/>
      <c r="AP145" s="43"/>
      <c r="AQ145" s="43"/>
      <c r="AR145" s="43"/>
      <c r="AS145" s="43"/>
      <c r="AT145" s="43"/>
    </row>
    <row r="146" spans="1:46" ht="16.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3"/>
      <c r="AM146" s="43"/>
      <c r="AN146" s="43"/>
      <c r="AO146" s="43"/>
      <c r="AP146" s="43"/>
      <c r="AQ146" s="43"/>
      <c r="AR146" s="43"/>
      <c r="AS146" s="43"/>
      <c r="AT146" s="43"/>
    </row>
    <row r="147" spans="1:46" ht="16.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3"/>
      <c r="AM147" s="43"/>
      <c r="AN147" s="43"/>
      <c r="AO147" s="43"/>
      <c r="AP147" s="43"/>
      <c r="AQ147" s="43"/>
      <c r="AR147" s="43"/>
      <c r="AS147" s="43"/>
      <c r="AT147" s="43"/>
    </row>
    <row r="148" spans="1:46" ht="16.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3"/>
      <c r="AM148" s="43"/>
      <c r="AN148" s="43"/>
      <c r="AO148" s="43"/>
      <c r="AP148" s="43"/>
      <c r="AQ148" s="43"/>
      <c r="AR148" s="43"/>
      <c r="AS148" s="43"/>
      <c r="AT148" s="43"/>
    </row>
    <row r="149" spans="1:46" ht="16.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3"/>
      <c r="AM149" s="43"/>
      <c r="AN149" s="43"/>
      <c r="AO149" s="43"/>
      <c r="AP149" s="43"/>
      <c r="AQ149" s="43"/>
      <c r="AR149" s="43"/>
      <c r="AS149" s="43"/>
      <c r="AT149" s="43"/>
    </row>
    <row r="150" spans="1:46" ht="16.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3"/>
      <c r="AM150" s="43"/>
      <c r="AN150" s="43"/>
      <c r="AO150" s="43"/>
      <c r="AP150" s="43"/>
      <c r="AQ150" s="43"/>
      <c r="AR150" s="43"/>
      <c r="AS150" s="43"/>
      <c r="AT150" s="43"/>
    </row>
    <row r="151" spans="1:46" ht="16.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3"/>
      <c r="AM151" s="43"/>
      <c r="AN151" s="43"/>
      <c r="AO151" s="43"/>
      <c r="AP151" s="43"/>
      <c r="AQ151" s="43"/>
      <c r="AR151" s="43"/>
      <c r="AS151" s="43"/>
      <c r="AT151" s="43"/>
    </row>
    <row r="152" spans="1:46" ht="16.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3"/>
      <c r="AM152" s="43"/>
      <c r="AN152" s="43"/>
      <c r="AO152" s="43"/>
      <c r="AP152" s="43"/>
      <c r="AQ152" s="43"/>
      <c r="AR152" s="43"/>
      <c r="AS152" s="43"/>
      <c r="AT152" s="43"/>
    </row>
    <row r="153" spans="1:46" ht="16.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3"/>
      <c r="AM153" s="43"/>
      <c r="AN153" s="43"/>
      <c r="AO153" s="43"/>
      <c r="AP153" s="43"/>
      <c r="AQ153" s="43"/>
      <c r="AR153" s="43"/>
      <c r="AS153" s="43"/>
      <c r="AT153" s="43"/>
    </row>
    <row r="154" spans="1:46" ht="16.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3"/>
      <c r="AM154" s="43"/>
      <c r="AN154" s="43"/>
      <c r="AO154" s="43"/>
      <c r="AP154" s="43"/>
      <c r="AQ154" s="43"/>
      <c r="AR154" s="43"/>
      <c r="AS154" s="43"/>
      <c r="AT154" s="43"/>
    </row>
    <row r="155" spans="1:46" ht="16.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3"/>
      <c r="AM155" s="43"/>
      <c r="AN155" s="43"/>
      <c r="AO155" s="43"/>
      <c r="AP155" s="43"/>
      <c r="AQ155" s="43"/>
      <c r="AR155" s="43"/>
      <c r="AS155" s="43"/>
      <c r="AT155" s="43"/>
    </row>
    <row r="156" spans="1:37" ht="16.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row>
    <row r="157" spans="1:37" ht="16.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row>
    <row r="158" spans="1:37" ht="16.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row>
    <row r="159" spans="1:37" ht="16.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row>
    <row r="160" spans="1:37" ht="16.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row>
    <row r="161" spans="1:37" ht="16.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row>
    <row r="162" spans="1:37" ht="16.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row>
    <row r="163" spans="1:37" ht="16.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row>
    <row r="164" spans="1:37" ht="16.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row>
    <row r="165" spans="1:37" ht="16.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row>
    <row r="166" spans="1:37" ht="16.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row>
    <row r="167" spans="1:37" ht="16.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row>
    <row r="168" spans="1:37" ht="16.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row>
    <row r="169" spans="1:37" ht="16.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row>
    <row r="170" spans="1:37" ht="16.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row>
    <row r="171" spans="1:37" ht="16.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row>
    <row r="172" spans="1:37" ht="16.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row>
    <row r="173" spans="1:37" ht="16.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row>
    <row r="174" spans="1:37" ht="16.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row>
    <row r="175" spans="1:37" ht="16.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row>
    <row r="176" spans="1:37" ht="16.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row>
    <row r="177" spans="1:37" ht="16.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row>
    <row r="178" spans="1:37" ht="16.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row>
    <row r="179" spans="1:37" ht="16.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row>
    <row r="180" spans="1:37" ht="16.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row>
    <row r="181" spans="1:37" ht="16.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row>
    <row r="182" spans="1:37" ht="16.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row>
    <row r="183" spans="1:37" ht="16.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row>
    <row r="184" spans="1:37" ht="16.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row>
    <row r="185" spans="1:37" ht="16.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row>
  </sheetData>
  <sheetProtection/>
  <mergeCells count="4">
    <mergeCell ref="AH9:AH10"/>
    <mergeCell ref="AI9:AK10"/>
    <mergeCell ref="G12:J12"/>
    <mergeCell ref="G13:M13"/>
  </mergeCells>
  <conditionalFormatting sqref="AH94:AH95 Y94:Y95 M94:M95 J94:J95 S94:S95 P94:P95 G94:G95 V94:V95 AK94:AK95 AE94:AE95 AB94:AB95 AH97:AH98 Y97:Y98 M97:M98 J97:J98 S97:S98 P97:P98 G97:G98 V97:V98 AK97:AK98 AE97:AE98 AB97:AB98 AH100:AH101 Y100:Y101 M100:M101 J100:J101 S100:S101 P100:P101 G100:G101 V100:V101 AK100:AK101 AE100:AE101 AB100:AB101 AH103:AH104 Y103:Y104 M103:M104 J103:J104 S103:S104 P103:P104 G103:G104 V103:V104 AK103:AK104 AE103:AE104 AB103:AB104 AH106:AH107 Y106:Y107 M106:M107 J106:J107 S106:S107 P106:P107 G106:G107 V106:V107 AK106:AK107 AE106:AE107 AB106:AB107 AH109:AH110 Y109:Y110 M109:M110 J109:J110 S109:S110 P109:P110 G109:G110 V109:V110 AK109:AK110 AE109:AE110 AB109:AB110 AH112:AH113 Y112:Y113 M112:M113 J112:J113 S112:S113 P112:P113 G112:G113 V112:V113 AK112:AK113 AE112:AE113 AB112:AB113 AH115:AH116 Y115:Y116 M115:M116 J115:J116 S115:S116 P115:P116 G115:G116 V115:V116 AK115:AK116 AE115:AE116 AB115:AB116 AH118:AH119 Y118:Y119 M118:M119 J118:J119 S118:S119 P118:P119 G118:G119 V118:V119 AK118:AK119 AE118:AE119 AB118:AB119 AH121:AH122 Y121:Y122 M121:M122 J121:J122 S121:S122 P121:P122 G121:G122 V121:V122 AK121:AK122 AE121:AE122 AB121:AB122 AH124:AH125 Y124:Y125 M124:M125 J124:J125 S124:S125 P124:P125 G124:G125 V124:V125 AK124:AK125 AE124:AE125 AB124:AB125 AH127:AH128 Y127:Y128 M127:M128 J127:J128 S127:S128 P127:P128 G127:G128 V127:V128 AK127:AK128 AE127:AE128 AB127:AB128 AH130 Y130 M130 J130 S130 P130 G130 V130 AK130 AE130 AB130 Y17 M17 J17 S17 P17 G17 V17 AK17 AE17 AB17 AH17 AH19:AH20 AB22:AB23 AE28:AE29 Y19:Y20 M19:M20 J19:J20 S19:S20 P19:P20 G19:G20 V19:V20 AK19:AK20 AE19:AE20 AB19:AB20 AH22:AH23 Y22:Y23 M22:M23 J22:J23 S22:S23 P22:P23 G22:G23 V22:V23 AK22:AK23 AE22:AE23 AE25:AE26 AB25:AB26 AH25:AH26 Y25:Y26 M25:M26 J25:J26 S25:S26 P25:P26 G25:G26 V25:V26 AK25:AK26 AB28:AB29 AH28:AH29 Y28:Y29 M28:M29 J28:J29 S28:S29 P28:P29 G28:G29 V28:V29 AK28:AK29 AK31:AK32 AE31:AE32 AB31:AB32 AH31:AH32 Y31:Y32 M31:M32 J31:J32 S31:S32 P31:P32 G31:G32 V31:V32 AK34:AK35 AE34:AE35 AB34:AB35 AH34:AH35 Y34:Y35 M34:M35 J34:J35 S34:S35 P34:P35 G34:G35 V34:V35 AH55:AH56 Y55:Y56 M55:M56 J55:J56 S55:S56 P55:P56 G55:G56 V55:V56 AK55:AK56 AE55:AE56 AB55:AB56 AH58:AH59 Y58:Y59 M58:M59 J58:J59 S58:S59 P58:P59 G58:G59 V58:V59 AK58:AK59 AE58:AE59 AB58:AB59 AH61:AH62 Y61:Y62 M61:M62 J61:J62 S61:S62 P61:P62 G61:G62 V61:V62 AK61:AK62 AE61:AE62 AB61:AB62 AH64:AH65 Y64:Y65 M64:M65 J64:J65 S64:S65 P64:P65 G64:G65 V64:V65 AK64:AK65 AE64:AE65 AB64:AB65 AH67:AH68 Y67:Y68 M67:M68 J67:J68 S67:S68 P67:P68 G67:G68 V67:V68 AK67:AK68 AE67:AE68 AB67:AB68 AH70:AH71 Y70:Y71 M70:M71 J70:J71 S70:S71 P70:P71 G70:G71 V70:V71 AK70:AK71 AE70:AE71 AB70:AB71 AH73:AH74 Y73:Y74 M73:M74 J73:J74 S73:S74 P73:P74 G73:G74 V73:V74 AK73:AK74 AE73:AE74 AB73:AB74 AH76:AH77 Y76:Y77 M76:M77 J76:J77 S76:S77 P76:P77 G76:G77 V76:V77 AK76:AK77 AE76:AE77 AB76:AB77 AH79:AH80 Y79:Y80 M79:M80 J79:J80 S79:S80 P79:P80 G79:G80 V79:V80 AK79:AK80 AE79:AE80 AB79:AB80 AH82:AH83 Y82:Y83 M82:M83 J82:J83 S82:S83 P82:P83 G82:G83 V82:V83 AK82:AK83 AE82:AE83 AB82:AB83 AH85:AH86 Y85:Y86 M85:M86 J85:J86 S85:S86 P85:P86 G85:G86 V85:V86 AK85:AK86 AE85:AE86 AB85:AB86 AH91:AH92 Y91:Y92 M91:M92 J91:J92 S91:S92 P91:P92 G91:G92 V91:V92 AK91:AK92 AE91:AE92 AB91:AB92 AH52:AH53 Y52:Y53 M52:M53 J52:J53 S52:S53 P52:P53 G52:G53 V52:V53 AK52:AK53 AE52:AE53 AB52:AB53 AH37:AH38 Y37:Y38 M37:M38 J37:J38 S37:S38 P37:P38 G37:G38 V37:V38 AK37:AK38 AE37:AE38 AB37:AB38 AH40:AH41 Y40:Y41 M40:M41 J40:J41 S40:S41 P40:P41 G40:G41 V40:V41 AK40:AK41 AE40:AE41 AB40:AB41 AH43:AH44 Y43:Y44 M43:M44 J43:J44 S43:S44 P43:P44 G43:G44 V43:V44 AK43:AK44 AE43:AE44 AB43:AB44 AH46:AH47 Y46:Y47 M46:M47 J46:J47 S46:S47 P46:P47 G46:G47 V46:V47 AK46:AK47 AE46:AE47 AB46:AB47 AH49:AH50 Y49:Y50 M49:M50 J49:J50 S49:S50 P49:P50 G49:G50 V49:V50 AK49:AK50 AE49:AE50 AB49:AB50 AH88:AH89 Y88:Y89 M88:M89 J88:J89 S88:S89 P88:P89 G88:G89 V88:V89 AK88:AK89 AE88:AE89 AB88:AB89">
    <cfRule type="cellIs" priority="1" dxfId="11" operator="equal" stopIfTrue="1">
      <formula>"."</formula>
    </cfRule>
  </conditionalFormatting>
  <conditionalFormatting sqref="B94:D95 B97:D98 B100:D101 B103:D104 B106:D107 B109:D110 B112:D113 B115:D116 B118:D119 B121:D122 B124:D125 B127:D128 B130:D130 D19 B20:D20 B22:D23 B28:D29 D17 B17:C19 B25:D26 B31:D32 B34:D35 B55:D56 B58:D59 B61:D62 B64:D65 B67:D68 B70:D71 B73:D74 B76:D77 B79:D80 B82:D83 B85:D86 B91:D92 B52:D53 B37:D38 B40:D41 B43:D44 B46:D47 B49:D50 B88:D89">
    <cfRule type="cellIs" priority="2" dxfId="12" operator="equal" stopIfTrue="1">
      <formula>"."</formula>
    </cfRule>
  </conditionalFormatting>
  <conditionalFormatting sqref="N94:O95 Q94:R95 T94:U95 W94:X95 Z94:AA95 AC94:AD95 AF94:AG95 AI94:AJ95 N127:O128 N97:O98 Q97:R98 T97:U98 W97:X98 Z97:AA98 AC97:AD98 AF97:AG98 AI97:AJ98 N130:O130 Q100:R101 T100:U101 W100:X101 Z100:AA101 AC100:AD101 AF100:AG101 AI100:AJ101 Q103:R104 T103:U104 W103:X104 Z103:AA104 AC103:AD104 AF103:AG104 AI103:AJ104 Q130:R130 Q106:R107 T106:U107 W106:X107 Z106:AA107 AC106:AD107 AF106:AG107 AI106:AJ107 T109:U110 W109:X110 Z109:AA110 AC109:AD110 AF109:AG110 AI109:AJ110 T130:U130 T112:U113 W112:X113 Z112:AA113 AC112:AD113 AF112:AG113 AI112:AJ113 W115:X116 Z115:AA116 AC115:AD116 AF115:AG116 AI115:AJ116 W130:X130 W118:X119 Z118:AA119 AC118:AD119 AF118:AG119 AI118:AJ119 Z121:AA122 AC121:AD122 AF121:AG122 AI121:AJ122 Z124:AA125 AC124:AD125 AF124:AG125 AI124:AJ125 Z127:AA128 AC127:AD128 AF127:AG128 AI127:AJ128 Z130:AA130 AC130:AD130 AF130:AG130 AI130:AJ130 H17:I20 E22:F23 AI28:AJ29 K17:L20 N17:O20 Q17:R20 T17:U20 W17:X20 Z17:AA20 AC17:AD20 AF17:AG20 AI17:AJ20 E17:F20 H22:I23 K22:L23 N22:O23 Q22:R23 T22:U23 W22:X23 Z22:AA23 AC22:AD23 AF22:AG23 AI22:AJ23 AI25:AJ26 E25:F26 H25:I26 K25:L26 N25:O26 Q25:R26 T25:U26 W25:X26 Z25:AA26 AC25:AD26 AF25:AG26 E28:F29 H28:I29 K28:L29 N28:O29 Q28:R29 T28:U29 W28:X29 Z28:AA29 AC28:AD29 AF28:AG29 AF31:AG32 AI31:AJ32 E31:F32 H31:I32 K31:L32 N31:O32 Q31:R32 T31:U32 W31:X32 Z31:AA32 AC31:AD32 AF34:AG35 AI34:AJ35 E34:F35 H34:I35 K34:L35 N34:O35 Q34:R35 T34:U35 W34:X35 Z34:AA35 AC34:AD35 H55:I56 K55:L56 N55:O56 Q55:R56 T55:U56 W55:X56 Z55:AA56 AC55:AD56 AF55:AG56 AI55:AJ56 E55:F56 H58:I59 K58:L59 N58:O59 Q58:R59 T58:U59 W58:X59 Z58:AA59 AC58:AD59 AF58:AG59 AI58:AJ59 E58:F59 H61:I62 K61:L62 N61:O62 Q61:R62 T61:U62 W61:X62 Z61:AA62 AC61:AD62 AF61:AG62 AI61:AJ62 E61:F62 H64:I65 K64:L65 N64:O65 Q64:R65 T64:U65 W64:X65 Z64:AA65 AC64:AD65 AF64:AG65 AI64:AJ65 E64:F65 H67:I68 K67:L68 N67:O68 Q67:R68 T67:U68 W67:X68 Z67:AA68 AC67:AD68 AF67:AG68 AI67:AJ68 E67:F68 H70:I71 K70:L71 N70:O71 Q70:R71 T70:U71 W70:X71 Z70:AA71 AC70:AD71 AF70:AG71 AI70:AJ71 E70:F71 H73:I74 K73:L74 N73:O74 Q73:R74 T73:U74 W73:X74 Z73:AA74 AC73:AD74 AF73:AG74 AI73:AJ74 E73:F74 H76:I77 K76:L77 N76:O77 Q76:R77 T76:U77 W76:X77 Z76:AA77 AC76:AD77 AF76:AG77 AI76:AJ77 H79:I80 K79:L80 N79:O80 Q79:R80 T79:U80 W79:X80 Z79:AA80 AC79:AD80 AF79:AG80 AI79:AJ80 H130:I130 H82:I83 K82:L83 N82:O83 Q82:R83 T82:U83 W82:X83 Z82:AA83 AC82:AD83 AF82:AG83 AI82:AJ83 K85:L86 N85:O86 Q85:R86 T85:U86 W85:X86 Z85:AA86 AC85:AD86 AF85:AG86 AI85:AJ86 K91:L92 N91:O92 Q91:R92 T91:U92 W91:X92 Z91:AA92 AC91:AD92 AF91:AG92 AI91:AJ92 H52:I53 K52:L53 N52:O53 Q52:R53 T52:U53 W52:X53 Z52:AA53 AC52:AD53 AF52:AG53 AI52:AJ53 E52:F53 H37:I38 K37:L38 N37:O38 Q37:R38 T37:U38 W37:X38 Z37:AA38 AC37:AD38 AF37:AG38 AI37:AJ38 E37:F38 H40:I41 K40:L41 N40:O41 Q40:R41 T40:U41 W40:X41 Z40:AA41 AC40:AD41 AF40:AG41 AI40:AJ41 E40:F41 H43:I44 K43:L44 N43:O44 Q43:R44 T43:U44 W43:X44 Z43:AA44 AC43:AD44 AF43:AG44 AI43:AJ44 E43:F44 H46:I47 K46:L47 N46:O47 Q46:R47 T46:U47 W46:X47 Z46:AA47 AC46:AD47 AF46:AG47 AI46:AJ47 E46:F47 H49:I50 K49:L50 N49:O50 Q49:R50 T49:U50 W49:X50 Z49:AA50 AC49:AD50 AF49:AG50 AI49:AJ50 E49:F50 K130:L130 K88:L89 N88:O89 Q88:R89 T88:U89 W88:X89 Z88:AA89 AC88:AD89 AF88:AG89 AI88:AJ89 W121:X122 W124:X125 W127:X128 T115:U116 T118:U119 T121:U122 T124:U125 T127:U128 Q109:R110 Q112:R113 Q115:R116 Q118:R119 Q121:R122 Q124:R125 Q127:R128 N100:O101 N103:O104 N106:O107 N109:O110 N112:O113 N115:O116 N118:O119 N121:O122 N124:O125 K94:L95 K97:L98 K100:L101 K103:L104 K106:L107 K109:L110 K112:L113 K115:L116 K118:L119 K121:L122 K124:L125 K127:L128 H85:I86 H88:I89 H91:I92 H94:I95 H97:I98 H100:I101 H103:I104 H106:I107 H109:I110 H112:I113 H115:I116 H118:I119 H121:I122 H124:I125 H127:I128 E76:F77 E79:F80 E82:F83 E85:F86 E88:F89 E91:F92 E94:F95 E97:F98 E100:F101 E103:F104 E106:F107 E109:F110 E112:F113 E115:F116 E118:F119 E121:F122 E124:F125 E127:F128 E130:F130">
    <cfRule type="cellIs" priority="3" dxfId="13" operator="equal" stopIfTrue="1">
      <formula>"."</formula>
    </cfRule>
  </conditionalFormatting>
  <conditionalFormatting sqref="AH111 AH129 AB105 AK123 V99 AK120 AK117 AK129 AK93 AH93 AE93 AB93 Y93 V93 S93 P96 AK96 AH96 AE96 AB96 Y96 V96 P93 S99 AK99 AH99 AE99 AB99 Y99 S96 V102 S102 AK102 AH102 AE102 AB102 P99 Y105 V105 AK105 AH105 AE105 Y102 AB108 Y108 V108 AK108 AH108 S105 AE111 AB111 Y111 AK111 AE108 AH114 AE114 AB114 Y114 V111 AH117 AE117 AB117 AK114 AH120 AE120 Y117 AH123 AB120 AK126 AE123 AH126 AE81 Y75 AK90 G18 AE18 AB18 Y18 V18 S18 P18 M18 AK18 J18 AH18 AH21 G21 AE21 AB21 Y21 V21 S21 P21 M21 AK21 J21 J24 AH24 G24 AE24 AB24 Y24 V24 S24 P24 M24 AK24 AK27 J27 AH27 G27 AE27 AB27 Y27 V27 S27 P27 M27 M30 AK30 J30 AH30 G30 AE30 AB30 Y30 V30 S30 P30 P33 M33 AK33 J33 AH33 G33 AE33 AB33 Y33 V33 S33 P36 M36 AK36 J36 AH36 G36 AE36 AB36 Y36 V36 S39 P39 M39 AK39 J39 AH39 G39 AE39 AB39 Y39 S36 V42 S42 P42 M42 AK42 J42 AH42 G42 AE42 AB42 V39 Y45 V45 S45 P45 M45 AK45 J45 AH45 G45 AE45 Y42 AB48 Y48 V48 S48 P48 M48 AK48 J48 AH48 G48 AB45 AE51 AB51 Y51 V51 S51 P51 M51 AK51 J51 AH51 AE48 G54 AE54 AB54 Y54 V54 S54 P54 M54 AK54 J54 G51 AH57 G57 AE57 AB57 Y57 V57 S57 P57 M57 AK57 AH54 J60 AH60 G60 AE60 AB60 Y60 V60 S60 P60 M60 J57 AK63 J63 AH63 G63 AE63 AB63 Y63 V63 S63 P63 AK60 M66 AK66 J66 AH66 G66 AE66 AB66 Y66 V66 S66 M63 P69 M69 AK69 J69 AH69 G69 AE69 AB69 Y69 V69 P66 S72 P72 M72 AK72 J72 AH72 G72 AE72 AB72 Y72 S69 V75 S75 P75 M75 AK75 J75 AH75 AE75 AB75 V72 Y78 V78 S78 P78 M78 AK78 J78 AH78 AE78 G75 AB81 Y81 V81 S81 P81 M81 AK81 AH81 AB78 AE84 AB84 Y84 V84 S84 P84 M84 AK84 J81 AH87 AE87 AB87 Y87 V87 S87 P87 M87 AH84 AH90 AE90 AB90 Y90 V90 S90 P90 AK87 M90">
    <cfRule type="cellIs" priority="4" dxfId="14" operator="equal" stopIfTrue="1">
      <formula>$AH$5</formula>
    </cfRule>
  </conditionalFormatting>
  <conditionalFormatting sqref="D129 D93 D96 D99 D102 D105 D108 D111 D114 D117 D120 D123 D126 D18 D21 D24 D27 D30 D33 D36 D39 D42 D45 D48 D51 D54 D57 D60 D63 D66 D69 D72 D75 D78 D81 D84 D87 D90">
    <cfRule type="cellIs" priority="5" dxfId="15" operator="equal" stopIfTrue="1">
      <formula>$AH$3</formula>
    </cfRule>
  </conditionalFormatting>
  <conditionalFormatting sqref="B129:C129 B93:C93 B96:C96 B99:C99 B102:C102 B105:C105 B108:C108 B111:C111 B114:C114 B117:C117 B120:C120 B123:C123 B126:C126 B10:C16 B21:C21 B24:C24 B27:C27 B30:C30 B33:C33 B36:C36 B39:C39 B42:C42 B45:C45 B48:C48 B51:C51 B54:C54 B57:C57 B60:C60 B63:C63 B66:C66 B69:C69 B72:C72 B75:C75 B78:C78 B81:C81 B84:C84 B87:C87 B90:C90">
    <cfRule type="cellIs" priority="6" dxfId="12" operator="equal" stopIfTrue="1">
      <formula>"y"</formula>
    </cfRule>
  </conditionalFormatting>
  <conditionalFormatting sqref="Z111:AA111 AC120:AD120 AI123:AJ123 AC105:AD105 AF117:AG117 AF129:AG129 Q99:R99 AI129:AJ129 W93:X93 Z93:AA93 AI93:AJ93 AC93:AD93 AF93:AG93 N93:O93 Q93:R93 T96:U96 W96:X96 Z96:AA96 AI96:AJ96 AC96:AD96 AF96:AG96 N96:O96 T93:U93 T99:U99 W99:X99 Z99:AA99 AI99:AJ99 AC99:AD99 AF99:AG99 Q96:R96 Q102:R102 T102:U102 W102:X102 Z102:AA102 AI102:AJ102 AC102:AD102 N99:O99 AF105:AG105 T105:U105 W105:X105 Z105:AA105 AI105:AJ105 AF102:AG102 AC108:AD108 AF108:AG108 T108:U108 W108:X108 Z108:AA108 Q105:R105 AI111:AJ111 AC111:AD111 AF111:AG111 W111:X111 AI108:AJ108 Z114:AA114 AI114:AJ114 AC114:AD114 AF114:AG114 T111:U111 Z117:AA117 AI117:AJ117 AC117:AD117 W114:X114 AF120:AG120 AI120:AJ120 W117:X117 AF123:AG123 Z120:AA120 AI126:AJ126 AC123:AD123 AF126:AG126 AE10:AG10 AH11 E10:AD11 AE11 W90:X90 AC81:AD81 H75:I75 E12:F16 E129:F129 H14:I16 N12:O16 Q12:R16 T12:U16 W12:X16 Z12:AA16 AC12:AD16 AF11:AG16 AI11:AJ16 Z21:AA21 AI21:AJ21 AC21:AD21 E21:F21 H21:I21 AF21:AG21 K21:L21 N21:O21 Q21:R21 T21:U21 W21:X21 W24:X24 Z24:AA24 AI24:AJ24 AC24:AD24 E24:F24 H24:I24 AF24:AG24 K24:L24 N24:O24 Q24:R24 T24:U24 T27:U27 W27:X27 Z27:AA27 AI27:AJ27 AC27:AD27 E27:F27 H27:I27 AF27:AG27 K27:L27 N27:O27 Q27:R27 Q30:R30 T30:U30 W30:X30 Z30:AA30 AI30:AJ30 AC30:AD30 E30:F30 H30:I30 AF30:AG30 K30:L30 N30:O30 N33:O33 Q33:R33 T33:U33 W33:X33 Z33:AA33 AI33:AJ33 AC33:AD33 E33:F33 H33:I33 AF33:AG33 K33:L33 N36:O36 Q36:R36 T36:U36 W36:X36 Z36:AA36 AI36:AJ36 AC36:AD36 E36:F36 H36:I36 AF36:AG36 K39:L39 N39:O39 Q39:R39 T39:U39 W39:X39 Z39:AA39 AI39:AJ39 AC39:AD39 E39:F39 H39:I39 K36:L36 AF42:AG42 K42:L42 N42:O42 Q42:R42 T42:U42 W42:X42 Z42:AA42 AI42:AJ42 AC42:AD42 E42:F42 AF39:AG39 H45:I45 AF45:AG45 K45:L45 N45:O45 Q45:R45 T45:U45 W45:X45 Z45:AA45 AI45:AJ45 AC45:AD45 H42:I42 E48:F48 H48:I48 AF48:AG48 K48:L48 N48:O48 Q48:R48 T48:U48 W48:X48 Z48:AA48 AI48:AJ48 E45:F45 AC51:AD51 E51:F51 H51:I51 AF51:AG51 K51:L51 N51:O51 Q51:R51 T51:U51 W51:X51 Z51:AA51 AC48:AD48 AI54:AJ54 AC54:AD54 E54:F54 H54:I54 AF54:AG54 K54:L54 N54:O54 Q54:R54 T54:U54 W54:X54 AI51:AJ51 Z57:AA57 AI57:AJ57 AC57:AD57 E57:F57 H57:I57 AF57:AG57 K57:L57 N57:O57 Q57:R57 T57:U57 Z54:AA54 W60:X60 Z60:AA60 AI60:AJ60 AC60:AD60 E60:F60 H60:I60 AF60:AG60 K60:L60 N60:O60 Q60:R60 W57:X57 T63:U63 W63:X63 Z63:AA63 AI63:AJ63 AC63:AD63 E63:F63 H63:I63 AF63:AG63 K63:L63 N63:O63 T60:U60 Q66:R66 T66:U66 W66:X66 Z66:AA66 AI66:AJ66 AC66:AD66 E66:F66 H66:I66 AF66:AG66 K66:L66 Q63:R63 N69:O69 Q69:R69 T69:U69 W69:X69 Z69:AA69 AI69:AJ69 AC69:AD69 E69:F69 H69:I69 AF69:AG69 N66:O66 K72:L72 N72:O72 Q72:R72 T72:U72 W72:X72 Z72:AA72 AI72:AJ72 AC72:AD72 E72:F72 H72:I72 K69:L69 AF75:AG75 K75:L75 N75:O75 Q75:R75 T75:U75 W75:X75 Z75:AA75 AI75:AJ75 AC75:AD75 AF72:AG72 AF78:AG78 K78:L78 N78:O78 Q78:R78 T78:U78 W78:X78 Z78:AA78 AI78:AJ78 AC78:AD78 E75:F75 AF81:AG81 K81:L81 N81:O81 Q81:R81 T81:U81 W81:X81 Z81:AA81 AI81:AJ81 H78:I78 AC84:AD84 AF84:AG84 K84:L84 N84:O84 Q84:R84 T84:U84 W84:X84 Z84:AA84 H81:I81 AI87:AJ87 AC87:AD87 AF87:AG87 K87:L87 N87:O87 Q87:R87 T87:U87 W87:X87 AI84:AJ84 Z90:AA90 AI90:AJ90 AC90:AD90 AF90:AG90 N90:O90 Q90:R90 T90:U90 Z87:AA87 K90:L90 AC129:AD129 AC126:AD126 Z123:AA123 Z126:AA126 Z129:AA129 W120:X120 W123:X123 W126:X126 W129:X129 T114:U114 T117:U117 T120:U120 T123:U123 T126:U126 T129:U129 Q108:R108 Q126:R126 Q111:R111 Q114:R114 Q117:R117 Q120:R120 Q123:R123 Q129:R129 N102:O102 N105:O105 N108:O108 N111:O111 N114:O114 N117:O117 N120:O120 N123:O123 N126:O126 N129:O129 K93:L93 K96:L96 K99:L99 K102:L102 K105:L105 K108:L108 K111:L111 K114:L114 K117:L117 K120:L120 K123:L123 K126:L126 K129:L129 H84:I84 H87:I87 H90:I90 H93:I93 H96:I96 H99:I99 H102:I102 H105:I105 H108:I108 H111:I111 H114:I114 H117:I117 H120:I120 H123:I123 H126:I126 H129:I129 E78:F78 E81:F81 E84:F84 E87:F87 E90:F90 E93:F93 E96:F96 E99:F99 E102:F102 E105:F105 E108:F108 E111:F111 E114:F114 E117:F117 E120:F120 E123:F123 E126:F126 K12:L12 K14:L16">
    <cfRule type="cellIs" priority="7" dxfId="13" operator="equal" stopIfTrue="1">
      <formula>"y"</formula>
    </cfRule>
  </conditionalFormatting>
  <conditionalFormatting sqref="AH5:AJ5">
    <cfRule type="cellIs" priority="8" dxfId="16" operator="equal" stopIfTrue="1">
      <formula>#REF!</formula>
    </cfRule>
    <cfRule type="cellIs" priority="9" dxfId="17" operator="equal" stopIfTrue="1">
      <formula>#REF!</formula>
    </cfRule>
  </conditionalFormatting>
  <conditionalFormatting sqref="G15 J15 M15 P15 S15 V15 Y15 AB15 AE15 AH15 AK15">
    <cfRule type="cellIs" priority="10" dxfId="18" operator="equal" stopIfTrue="1">
      <formula>$AH$4</formula>
    </cfRule>
  </conditionalFormatting>
  <conditionalFormatting sqref="AE126 AE129 AB129 AB126 AB123 Y120 Y126 Y123 Y129 V129 V126 V123 V120 V117 V114 S111 S129 S126 S123 S120 S117 S114 S108 P129 P126 P123 P120 P117 P114 P111 P108 P105 P102 M129 M126 M123 M120 M117 M114 M111 M108 M105 M102 M99 M96 M93 J129 J126 J123 J120 J117 J114 J111 J108 J105 J102 J99 J96 J93 J90 J87 J84 G129 G126 G123 G120 G117 G114 G111 G108 G105 G102 G99 G96 G93 G90 G87 G84 G81 G78">
    <cfRule type="cellIs" priority="11" dxfId="19" operator="equal" stopIfTrue="1">
      <formula>"N.A."</formula>
    </cfRule>
  </conditionalFormatting>
  <dataValidations count="2">
    <dataValidation type="list" allowBlank="1" showInputMessage="1" showErrorMessage="1" sqref="AH3">
      <formula1>$AN$1:$AN$38</formula1>
    </dataValidation>
    <dataValidation type="list" allowBlank="1" showInputMessage="1" showErrorMessage="1" sqref="AH4">
      <formula1>$AM$1:$AM$11</formula1>
    </dataValidation>
  </dataValidations>
  <printOptions/>
  <pageMargins left="0.43" right="0.2" top="0.54" bottom="0.46" header="0.52" footer="0.5"/>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00390625" defaultRowHeight="16.5"/>
  <sheetData/>
  <sheetProtection/>
  <printOptions/>
  <pageMargins left="0.787401575" right="0.787401575" top="0.984251969" bottom="0.984251969"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6.5"/>
  <sheetData/>
  <sheetProtection/>
  <printOptions/>
  <pageMargins left="0.787401575" right="0.787401575" top="0.984251969" bottom="0.984251969"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PFC CALC Table</dc:title>
  <dc:subject>PFC</dc:subject>
  <dc:creator>Rudolf Mueller, Janitza</dc:creator>
  <cp:keywords>Auto Calc</cp:keywords>
  <dc:description>Tabelle zur automatischen Kalkulation der benötigten Blindleistung</dc:description>
  <cp:lastModifiedBy>Rudolf Müller</cp:lastModifiedBy>
  <cp:lastPrinted>2003-10-11T02:06:41Z</cp:lastPrinted>
  <dcterms:created xsi:type="dcterms:W3CDTF">2003-10-06T03:46:46Z</dcterms:created>
  <dcterms:modified xsi:type="dcterms:W3CDTF">2008-04-11T14:52:48Z</dcterms:modified>
  <cp:category/>
  <cp:version/>
  <cp:contentType/>
  <cp:contentStatus/>
</cp:coreProperties>
</file>